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/>
  <bookViews>
    <workbookView xWindow="0" yWindow="0" windowWidth="28800" windowHeight="12435"/>
  </bookViews>
  <sheets>
    <sheet name="biztosítási érték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1" l="1"/>
  <c r="K9" i="1"/>
  <c r="G7" i="1" l="1"/>
  <c r="F7" i="1"/>
  <c r="O9" i="1" l="1"/>
  <c r="M9" i="1"/>
  <c r="O8" i="1"/>
  <c r="M8" i="1"/>
  <c r="K7" i="1" l="1"/>
  <c r="Q8" i="1" l="1"/>
  <c r="Q10" i="1"/>
  <c r="O11" i="1"/>
  <c r="M11" i="1"/>
  <c r="D7" i="1"/>
  <c r="H7" i="1"/>
  <c r="M7" i="1" s="1"/>
  <c r="E7" i="1" l="1"/>
  <c r="I7" i="1"/>
  <c r="O7" i="1" s="1"/>
  <c r="C7" i="1" l="1"/>
  <c r="Q9" i="1" l="1"/>
  <c r="Q7" i="1"/>
  <c r="Q11" i="1" l="1"/>
  <c r="K11" i="1"/>
  <c r="L11" i="1" s="1"/>
  <c r="N11" i="1" l="1"/>
  <c r="P11" i="1"/>
</calcChain>
</file>

<file path=xl/sharedStrings.xml><?xml version="1.0" encoding="utf-8"?>
<sst xmlns="http://schemas.openxmlformats.org/spreadsheetml/2006/main" count="70" uniqueCount="70">
  <si>
    <t>Beruházási tétel</t>
  </si>
  <si>
    <t>Előkészítés</t>
  </si>
  <si>
    <t xml:space="preserve">A épület </t>
  </si>
  <si>
    <t>B épület</t>
  </si>
  <si>
    <t>C épület</t>
  </si>
  <si>
    <t>D épület</t>
  </si>
  <si>
    <t>E épület</t>
  </si>
  <si>
    <t>A technológia</t>
  </si>
  <si>
    <t>B technológia</t>
  </si>
  <si>
    <t>C technológia</t>
  </si>
  <si>
    <t>Daruk</t>
  </si>
  <si>
    <t>Targoncák</t>
  </si>
  <si>
    <t>Felvonók</t>
  </si>
  <si>
    <t>lézerek + eszközök + épületek</t>
  </si>
  <si>
    <t>IT eszközök</t>
  </si>
  <si>
    <t xml:space="preserve">Beállító lézer </t>
  </si>
  <si>
    <t>HR1</t>
  </si>
  <si>
    <t>HR2</t>
  </si>
  <si>
    <t>MIR</t>
  </si>
  <si>
    <t>PW</t>
  </si>
  <si>
    <t>Sylos 1</t>
  </si>
  <si>
    <t>Sylos 2b</t>
  </si>
  <si>
    <t>Sylos2a</t>
  </si>
  <si>
    <t>THz pumpalézer </t>
  </si>
  <si>
    <t>BT -HF</t>
  </si>
  <si>
    <t>BT-HR</t>
  </si>
  <si>
    <t xml:space="preserve">BT-SYLOS </t>
  </si>
  <si>
    <t xml:space="preserve">Command Control (ICS, Timing, Vacuum ctrl, DAQ) </t>
  </si>
  <si>
    <t>Elektronnyaláb litográfiás rendszer</t>
  </si>
  <si>
    <t xml:space="preserve">Facility PSS </t>
  </si>
  <si>
    <t xml:space="preserve">Faciliy MPS </t>
  </si>
  <si>
    <t>Optikai CNC</t>
  </si>
  <si>
    <t>Vékonyréteg leválasztó rendszer</t>
  </si>
  <si>
    <t>Beam dumps</t>
  </si>
  <si>
    <t>GHHG HR Dev.</t>
  </si>
  <si>
    <t>GHHG HR User</t>
  </si>
  <si>
    <t>GHHG Sylos Dev.</t>
  </si>
  <si>
    <t>GHHG Sylos User</t>
  </si>
  <si>
    <t xml:space="preserve">NanoESCA </t>
  </si>
  <si>
    <t>REMI</t>
  </si>
  <si>
    <t>SHHG PW</t>
  </si>
  <si>
    <t>SHHG Sylos</t>
  </si>
  <si>
    <t>THz nagy energiájú forrás és laboratórium</t>
  </si>
  <si>
    <t>VMI</t>
  </si>
  <si>
    <t>Elsődleges források (lézerek)  100 Mft egyedi érték alatti eszköz érték</t>
  </si>
  <si>
    <t>Másodlagos források és célterületek 100 Mft egyedi érték alatti eszköz érték</t>
  </si>
  <si>
    <t>Kiegészítő laboratóriumok 100 Mft egyedi érték alatti eszköz érték</t>
  </si>
  <si>
    <t>Belső vízellátás rendszer</t>
  </si>
  <si>
    <t>Belső szennyvíz rendszer</t>
  </si>
  <si>
    <t>Belső csapadékvíz rendszer</t>
  </si>
  <si>
    <t>Belső gázellátás rendszer</t>
  </si>
  <si>
    <t>Belső kertépítészet és öntözőrendszer</t>
  </si>
  <si>
    <t>Informatikai hálózat alépítmények</t>
  </si>
  <si>
    <t>Belső utak</t>
  </si>
  <si>
    <t>ingatlan</t>
  </si>
  <si>
    <t>D technológia (szerszámgépek)</t>
  </si>
  <si>
    <t>SZUMMA</t>
  </si>
  <si>
    <t xml:space="preserve">2017 nyitó fedezete </t>
  </si>
  <si>
    <t>várhatóan 2017 II félév</t>
  </si>
  <si>
    <t>2017 év nyitó szumma</t>
  </si>
  <si>
    <t>Előgondoskodás</t>
  </si>
  <si>
    <t>Mellékköltség</t>
  </si>
  <si>
    <t>Vagyon + előgond + mellékk.</t>
  </si>
  <si>
    <t xml:space="preserve">Vagyon   </t>
  </si>
  <si>
    <t>2017  II félév (várhatóan)</t>
  </si>
  <si>
    <t>2018 I-II félév (várhatóan)</t>
  </si>
  <si>
    <t>Kockázatviselés helye:</t>
  </si>
  <si>
    <t>Egyéb</t>
  </si>
  <si>
    <t>(e Ft)</t>
  </si>
  <si>
    <t>várhatóan 2018 I - II félév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</si>
</sst>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3" fontId="1" fillId="0" borderId="0" xfId="0" applyNumberFormat="1" applyFont="1"/>
    <xf numFmtId="3" fontId="2" fillId="2" borderId="1" xfId="0" applyNumberFormat="1" applyFont="1" applyFill="1" applyBorder="1" applyAlignment="1">
      <alignment horizontal="right" vertical="center"/>
    </xf>
    <xf numFmtId="3" fontId="2" fillId="3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3" fontId="0" fillId="0" borderId="0" xfId="0" applyNumberFormat="1"/>
    <xf numFmtId="3" fontId="2" fillId="5" borderId="1" xfId="0" applyNumberFormat="1" applyFont="1" applyFill="1" applyBorder="1" applyAlignment="1">
      <alignment horizontal="right" vertical="center"/>
    </xf>
    <xf numFmtId="3" fontId="1" fillId="6" borderId="1" xfId="0" applyNumberFormat="1" applyFont="1" applyFill="1" applyBorder="1"/>
    <xf numFmtId="3" fontId="3" fillId="6" borderId="1" xfId="0" applyNumberFormat="1" applyFont="1" applyFill="1" applyBorder="1"/>
    <xf numFmtId="3" fontId="4" fillId="6" borderId="1" xfId="0" applyNumberFormat="1" applyFont="1" applyFill="1" applyBorder="1"/>
    <xf numFmtId="0" fontId="1" fillId="6" borderId="0" xfId="0" applyFont="1" applyFill="1"/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0" fontId="1" fillId="0" borderId="0" xfId="0" applyNumberFormat="1" applyFont="1"/>
    <xf numFmtId="0" fontId="1" fillId="8" borderId="1" xfId="0" applyFont="1" applyFill="1" applyBorder="1" applyAlignment="1">
      <alignment horizontal="center"/>
    </xf>
    <xf numFmtId="3" fontId="1" fillId="8" borderId="2" xfId="0" applyNumberFormat="1" applyFont="1" applyFill="1" applyBorder="1"/>
    <xf numFmtId="0" fontId="2" fillId="8" borderId="3" xfId="0" applyFont="1" applyFill="1" applyBorder="1"/>
    <xf numFmtId="3" fontId="1" fillId="8" borderId="4" xfId="0" applyNumberFormat="1" applyFont="1" applyFill="1" applyBorder="1"/>
    <xf numFmtId="3" fontId="1" fillId="8" borderId="5" xfId="0" applyNumberFormat="1" applyFont="1" applyFill="1" applyBorder="1"/>
    <xf numFmtId="0" fontId="2" fillId="3" borderId="6" xfId="0" applyFont="1" applyFill="1" applyBorder="1" applyAlignment="1">
      <alignment horizontal="center" vertical="center" wrapText="1"/>
    </xf>
    <xf numFmtId="3" fontId="2" fillId="3" borderId="7" xfId="0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vertical="center" wrapText="1"/>
    </xf>
    <xf numFmtId="3" fontId="3" fillId="4" borderId="7" xfId="0" applyNumberFormat="1" applyFont="1" applyFill="1" applyBorder="1" applyAlignment="1">
      <alignment horizontal="right" vertical="center"/>
    </xf>
    <xf numFmtId="0" fontId="2" fillId="5" borderId="6" xfId="0" applyFont="1" applyFill="1" applyBorder="1" applyAlignment="1">
      <alignment vertical="center" wrapText="1"/>
    </xf>
    <xf numFmtId="3" fontId="2" fillId="5" borderId="7" xfId="0" applyNumberFormat="1" applyFont="1" applyFill="1" applyBorder="1" applyAlignment="1">
      <alignment horizontal="right" vertical="center"/>
    </xf>
    <xf numFmtId="3" fontId="2" fillId="2" borderId="6" xfId="0" applyNumberFormat="1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>
      <alignment horizontal="right" vertical="center"/>
    </xf>
    <xf numFmtId="0" fontId="1" fillId="6" borderId="6" xfId="0" applyFont="1" applyFill="1" applyBorder="1"/>
    <xf numFmtId="3" fontId="1" fillId="6" borderId="7" xfId="0" applyNumberFormat="1" applyFont="1" applyFill="1" applyBorder="1"/>
    <xf numFmtId="0" fontId="1" fillId="6" borderId="8" xfId="0" applyFont="1" applyFill="1" applyBorder="1"/>
    <xf numFmtId="3" fontId="1" fillId="6" borderId="9" xfId="0" applyNumberFormat="1" applyFont="1" applyFill="1" applyBorder="1"/>
    <xf numFmtId="3" fontId="1" fillId="6" borderId="10" xfId="0" applyNumberFormat="1" applyFont="1" applyFill="1" applyBorder="1"/>
    <xf numFmtId="0" fontId="1" fillId="0" borderId="11" xfId="0" applyFont="1" applyBorder="1" applyAlignment="1"/>
    <xf numFmtId="0" fontId="1" fillId="0" borderId="2" xfId="0" applyFont="1" applyBorder="1" applyAlignment="1"/>
    <xf numFmtId="3" fontId="4" fillId="7" borderId="2" xfId="0" applyNumberFormat="1" applyFont="1" applyFill="1" applyBorder="1" applyAlignment="1">
      <alignment horizontal="center"/>
    </xf>
    <xf numFmtId="3" fontId="4" fillId="7" borderId="1" xfId="0" applyNumberFormat="1" applyFont="1" applyFill="1" applyBorder="1" applyAlignment="1">
      <alignment horizontal="center"/>
    </xf>
    <xf numFmtId="3" fontId="1" fillId="7" borderId="1" xfId="0" applyNumberFormat="1" applyFont="1" applyFill="1" applyBorder="1" applyAlignment="1">
      <alignment horizontal="center" vertical="center"/>
    </xf>
    <xf numFmtId="10" fontId="1" fillId="7" borderId="12" xfId="0" applyNumberFormat="1" applyFont="1" applyFill="1" applyBorder="1" applyAlignment="1"/>
    <xf numFmtId="10" fontId="1" fillId="7" borderId="13" xfId="0" applyNumberFormat="1" applyFont="1" applyFill="1" applyBorder="1" applyAlignment="1"/>
    <xf numFmtId="10" fontId="1" fillId="7" borderId="14" xfId="0" applyNumberFormat="1" applyFont="1" applyFill="1" applyBorder="1" applyAlignment="1"/>
    <xf numFmtId="3" fontId="4" fillId="9" borderId="1" xfId="0" applyNumberFormat="1" applyFont="1" applyFill="1" applyBorder="1" applyAlignment="1">
      <alignment horizontal="center" vertical="center"/>
    </xf>
    <xf numFmtId="10" fontId="4" fillId="9" borderId="1" xfId="0" applyNumberFormat="1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/>
    </xf>
    <xf numFmtId="3" fontId="1" fillId="8" borderId="4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0</xdr:rowOff>
    </xdr:from>
    <xdr:to>
      <xdr:col>1</xdr:col>
      <xdr:colOff>590550</xdr:colOff>
      <xdr:row>2</xdr:row>
      <xdr:rowOff>95250</xdr:rowOff>
    </xdr:to>
    <xdr:pic>
      <xdr:nvPicPr>
        <xdr:cNvPr id="2" name="Kép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5715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</xdr:row>
      <xdr:rowOff>0</xdr:rowOff>
    </xdr:from>
    <xdr:to>
      <xdr:col>9</xdr:col>
      <xdr:colOff>0</xdr:colOff>
      <xdr:row>3</xdr:row>
      <xdr:rowOff>19050</xdr:rowOff>
    </xdr:to>
    <xdr:cxnSp macro="">
      <xdr:nvCxnSpPr>
        <xdr:cNvPr id="3" name="Egyenes összekötő 2"/>
        <xdr:cNvCxnSpPr>
          <a:cxnSpLocks/>
        </xdr:cNvCxnSpPr>
      </xdr:nvCxnSpPr>
      <xdr:spPr>
        <a:xfrm>
          <a:off x="609600" y="485775"/>
          <a:ext cx="8439150" cy="19050"/>
        </a:xfrm>
        <a:prstGeom prst="line">
          <a:avLst/>
        </a:prstGeom>
        <a:ln w="31750">
          <a:solidFill>
            <a:srgbClr val="F05A2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3"/>
  <sheetViews>
    <sheetView tabSelected="1" zoomScaleNormal="100" workbookViewId="0">
      <selection activeCell="L28" sqref="L28"/>
    </sheetView>
  </sheetViews>
  <sheetFormatPr defaultRowHeight="12.75" x14ac:dyDescent="0.2"/>
  <cols>
    <col min="1" max="1" width="5" style="1" customWidth="1"/>
    <col min="2" max="2" width="52.85546875" style="1" customWidth="1"/>
    <col min="3" max="3" width="15.7109375" style="2" customWidth="1"/>
    <col min="4" max="5" width="15.5703125" style="2" customWidth="1"/>
    <col min="6" max="6" width="10.42578125" style="2" customWidth="1"/>
    <col min="7" max="7" width="17.5703125" style="2" customWidth="1"/>
    <col min="8" max="8" width="19.5703125" style="2" bestFit="1" customWidth="1"/>
    <col min="9" max="9" width="21.7109375" style="2" bestFit="1" customWidth="1"/>
    <col min="10" max="10" width="24.140625" style="15" customWidth="1"/>
    <col min="11" max="11" width="18.7109375" style="15" bestFit="1" customWidth="1"/>
    <col min="12" max="13" width="10" style="15" customWidth="1"/>
    <col min="14" max="14" width="14" style="15" customWidth="1"/>
    <col min="15" max="15" width="11.5703125" style="15" customWidth="1"/>
    <col min="16" max="16" width="12" style="15" customWidth="1"/>
    <col min="17" max="17" width="10" style="15" customWidth="1"/>
    <col min="18" max="247" width="9.140625" style="1"/>
    <col min="248" max="248" width="33.140625" style="1" customWidth="1"/>
    <col min="249" max="249" width="12.140625" style="1" customWidth="1"/>
    <col min="250" max="250" width="13.5703125" style="1" customWidth="1"/>
    <col min="251" max="251" width="12.140625" style="1" customWidth="1"/>
    <col min="252" max="252" width="13.5703125" style="1" customWidth="1"/>
    <col min="253" max="256" width="10.42578125" style="1" customWidth="1"/>
    <col min="257" max="257" width="9.140625" style="1"/>
    <col min="258" max="258" width="9.85546875" style="1" bestFit="1" customWidth="1"/>
    <col min="259" max="503" width="9.140625" style="1"/>
    <col min="504" max="504" width="33.140625" style="1" customWidth="1"/>
    <col min="505" max="505" width="12.140625" style="1" customWidth="1"/>
    <col min="506" max="506" width="13.5703125" style="1" customWidth="1"/>
    <col min="507" max="507" width="12.140625" style="1" customWidth="1"/>
    <col min="508" max="508" width="13.5703125" style="1" customWidth="1"/>
    <col min="509" max="512" width="10.42578125" style="1" customWidth="1"/>
    <col min="513" max="513" width="9.140625" style="1"/>
    <col min="514" max="514" width="9.85546875" style="1" bestFit="1" customWidth="1"/>
    <col min="515" max="759" width="9.140625" style="1"/>
    <col min="760" max="760" width="33.140625" style="1" customWidth="1"/>
    <col min="761" max="761" width="12.140625" style="1" customWidth="1"/>
    <col min="762" max="762" width="13.5703125" style="1" customWidth="1"/>
    <col min="763" max="763" width="12.140625" style="1" customWidth="1"/>
    <col min="764" max="764" width="13.5703125" style="1" customWidth="1"/>
    <col min="765" max="768" width="10.42578125" style="1" customWidth="1"/>
    <col min="769" max="769" width="9.140625" style="1"/>
    <col min="770" max="770" width="9.85546875" style="1" bestFit="1" customWidth="1"/>
    <col min="771" max="1015" width="9.140625" style="1"/>
    <col min="1016" max="1016" width="33.140625" style="1" customWidth="1"/>
    <col min="1017" max="1017" width="12.140625" style="1" customWidth="1"/>
    <col min="1018" max="1018" width="13.5703125" style="1" customWidth="1"/>
    <col min="1019" max="1019" width="12.140625" style="1" customWidth="1"/>
    <col min="1020" max="1020" width="13.5703125" style="1" customWidth="1"/>
    <col min="1021" max="1024" width="10.42578125" style="1" customWidth="1"/>
    <col min="1025" max="1025" width="9.140625" style="1"/>
    <col min="1026" max="1026" width="9.85546875" style="1" bestFit="1" customWidth="1"/>
    <col min="1027" max="1271" width="9.140625" style="1"/>
    <col min="1272" max="1272" width="33.140625" style="1" customWidth="1"/>
    <col min="1273" max="1273" width="12.140625" style="1" customWidth="1"/>
    <col min="1274" max="1274" width="13.5703125" style="1" customWidth="1"/>
    <col min="1275" max="1275" width="12.140625" style="1" customWidth="1"/>
    <col min="1276" max="1276" width="13.5703125" style="1" customWidth="1"/>
    <col min="1277" max="1280" width="10.42578125" style="1" customWidth="1"/>
    <col min="1281" max="1281" width="9.140625" style="1"/>
    <col min="1282" max="1282" width="9.85546875" style="1" bestFit="1" customWidth="1"/>
    <col min="1283" max="1527" width="9.140625" style="1"/>
    <col min="1528" max="1528" width="33.140625" style="1" customWidth="1"/>
    <col min="1529" max="1529" width="12.140625" style="1" customWidth="1"/>
    <col min="1530" max="1530" width="13.5703125" style="1" customWidth="1"/>
    <col min="1531" max="1531" width="12.140625" style="1" customWidth="1"/>
    <col min="1532" max="1532" width="13.5703125" style="1" customWidth="1"/>
    <col min="1533" max="1536" width="10.42578125" style="1" customWidth="1"/>
    <col min="1537" max="1537" width="9.140625" style="1"/>
    <col min="1538" max="1538" width="9.85546875" style="1" bestFit="1" customWidth="1"/>
    <col min="1539" max="1783" width="9.140625" style="1"/>
    <col min="1784" max="1784" width="33.140625" style="1" customWidth="1"/>
    <col min="1785" max="1785" width="12.140625" style="1" customWidth="1"/>
    <col min="1786" max="1786" width="13.5703125" style="1" customWidth="1"/>
    <col min="1787" max="1787" width="12.140625" style="1" customWidth="1"/>
    <col min="1788" max="1788" width="13.5703125" style="1" customWidth="1"/>
    <col min="1789" max="1792" width="10.42578125" style="1" customWidth="1"/>
    <col min="1793" max="1793" width="9.140625" style="1"/>
    <col min="1794" max="1794" width="9.85546875" style="1" bestFit="1" customWidth="1"/>
    <col min="1795" max="2039" width="9.140625" style="1"/>
    <col min="2040" max="2040" width="33.140625" style="1" customWidth="1"/>
    <col min="2041" max="2041" width="12.140625" style="1" customWidth="1"/>
    <col min="2042" max="2042" width="13.5703125" style="1" customWidth="1"/>
    <col min="2043" max="2043" width="12.140625" style="1" customWidth="1"/>
    <col min="2044" max="2044" width="13.5703125" style="1" customWidth="1"/>
    <col min="2045" max="2048" width="10.42578125" style="1" customWidth="1"/>
    <col min="2049" max="2049" width="9.140625" style="1"/>
    <col min="2050" max="2050" width="9.85546875" style="1" bestFit="1" customWidth="1"/>
    <col min="2051" max="2295" width="9.140625" style="1"/>
    <col min="2296" max="2296" width="33.140625" style="1" customWidth="1"/>
    <col min="2297" max="2297" width="12.140625" style="1" customWidth="1"/>
    <col min="2298" max="2298" width="13.5703125" style="1" customWidth="1"/>
    <col min="2299" max="2299" width="12.140625" style="1" customWidth="1"/>
    <col min="2300" max="2300" width="13.5703125" style="1" customWidth="1"/>
    <col min="2301" max="2304" width="10.42578125" style="1" customWidth="1"/>
    <col min="2305" max="2305" width="9.140625" style="1"/>
    <col min="2306" max="2306" width="9.85546875" style="1" bestFit="1" customWidth="1"/>
    <col min="2307" max="2551" width="9.140625" style="1"/>
    <col min="2552" max="2552" width="33.140625" style="1" customWidth="1"/>
    <col min="2553" max="2553" width="12.140625" style="1" customWidth="1"/>
    <col min="2554" max="2554" width="13.5703125" style="1" customWidth="1"/>
    <col min="2555" max="2555" width="12.140625" style="1" customWidth="1"/>
    <col min="2556" max="2556" width="13.5703125" style="1" customWidth="1"/>
    <col min="2557" max="2560" width="10.42578125" style="1" customWidth="1"/>
    <col min="2561" max="2561" width="9.140625" style="1"/>
    <col min="2562" max="2562" width="9.85546875" style="1" bestFit="1" customWidth="1"/>
    <col min="2563" max="2807" width="9.140625" style="1"/>
    <col min="2808" max="2808" width="33.140625" style="1" customWidth="1"/>
    <col min="2809" max="2809" width="12.140625" style="1" customWidth="1"/>
    <col min="2810" max="2810" width="13.5703125" style="1" customWidth="1"/>
    <col min="2811" max="2811" width="12.140625" style="1" customWidth="1"/>
    <col min="2812" max="2812" width="13.5703125" style="1" customWidth="1"/>
    <col min="2813" max="2816" width="10.42578125" style="1" customWidth="1"/>
    <col min="2817" max="2817" width="9.140625" style="1"/>
    <col min="2818" max="2818" width="9.85546875" style="1" bestFit="1" customWidth="1"/>
    <col min="2819" max="3063" width="9.140625" style="1"/>
    <col min="3064" max="3064" width="33.140625" style="1" customWidth="1"/>
    <col min="3065" max="3065" width="12.140625" style="1" customWidth="1"/>
    <col min="3066" max="3066" width="13.5703125" style="1" customWidth="1"/>
    <col min="3067" max="3067" width="12.140625" style="1" customWidth="1"/>
    <col min="3068" max="3068" width="13.5703125" style="1" customWidth="1"/>
    <col min="3069" max="3072" width="10.42578125" style="1" customWidth="1"/>
    <col min="3073" max="3073" width="9.140625" style="1"/>
    <col min="3074" max="3074" width="9.85546875" style="1" bestFit="1" customWidth="1"/>
    <col min="3075" max="3319" width="9.140625" style="1"/>
    <col min="3320" max="3320" width="33.140625" style="1" customWidth="1"/>
    <col min="3321" max="3321" width="12.140625" style="1" customWidth="1"/>
    <col min="3322" max="3322" width="13.5703125" style="1" customWidth="1"/>
    <col min="3323" max="3323" width="12.140625" style="1" customWidth="1"/>
    <col min="3324" max="3324" width="13.5703125" style="1" customWidth="1"/>
    <col min="3325" max="3328" width="10.42578125" style="1" customWidth="1"/>
    <col min="3329" max="3329" width="9.140625" style="1"/>
    <col min="3330" max="3330" width="9.85546875" style="1" bestFit="1" customWidth="1"/>
    <col min="3331" max="3575" width="9.140625" style="1"/>
    <col min="3576" max="3576" width="33.140625" style="1" customWidth="1"/>
    <col min="3577" max="3577" width="12.140625" style="1" customWidth="1"/>
    <col min="3578" max="3578" width="13.5703125" style="1" customWidth="1"/>
    <col min="3579" max="3579" width="12.140625" style="1" customWidth="1"/>
    <col min="3580" max="3580" width="13.5703125" style="1" customWidth="1"/>
    <col min="3581" max="3584" width="10.42578125" style="1" customWidth="1"/>
    <col min="3585" max="3585" width="9.140625" style="1"/>
    <col min="3586" max="3586" width="9.85546875" style="1" bestFit="1" customWidth="1"/>
    <col min="3587" max="3831" width="9.140625" style="1"/>
    <col min="3832" max="3832" width="33.140625" style="1" customWidth="1"/>
    <col min="3833" max="3833" width="12.140625" style="1" customWidth="1"/>
    <col min="3834" max="3834" width="13.5703125" style="1" customWidth="1"/>
    <col min="3835" max="3835" width="12.140625" style="1" customWidth="1"/>
    <col min="3836" max="3836" width="13.5703125" style="1" customWidth="1"/>
    <col min="3837" max="3840" width="10.42578125" style="1" customWidth="1"/>
    <col min="3841" max="3841" width="9.140625" style="1"/>
    <col min="3842" max="3842" width="9.85546875" style="1" bestFit="1" customWidth="1"/>
    <col min="3843" max="4087" width="9.140625" style="1"/>
    <col min="4088" max="4088" width="33.140625" style="1" customWidth="1"/>
    <col min="4089" max="4089" width="12.140625" style="1" customWidth="1"/>
    <col min="4090" max="4090" width="13.5703125" style="1" customWidth="1"/>
    <col min="4091" max="4091" width="12.140625" style="1" customWidth="1"/>
    <col min="4092" max="4092" width="13.5703125" style="1" customWidth="1"/>
    <col min="4093" max="4096" width="10.42578125" style="1" customWidth="1"/>
    <col min="4097" max="4097" width="9.140625" style="1"/>
    <col min="4098" max="4098" width="9.85546875" style="1" bestFit="1" customWidth="1"/>
    <col min="4099" max="4343" width="9.140625" style="1"/>
    <col min="4344" max="4344" width="33.140625" style="1" customWidth="1"/>
    <col min="4345" max="4345" width="12.140625" style="1" customWidth="1"/>
    <col min="4346" max="4346" width="13.5703125" style="1" customWidth="1"/>
    <col min="4347" max="4347" width="12.140625" style="1" customWidth="1"/>
    <col min="4348" max="4348" width="13.5703125" style="1" customWidth="1"/>
    <col min="4349" max="4352" width="10.42578125" style="1" customWidth="1"/>
    <col min="4353" max="4353" width="9.140625" style="1"/>
    <col min="4354" max="4354" width="9.85546875" style="1" bestFit="1" customWidth="1"/>
    <col min="4355" max="4599" width="9.140625" style="1"/>
    <col min="4600" max="4600" width="33.140625" style="1" customWidth="1"/>
    <col min="4601" max="4601" width="12.140625" style="1" customWidth="1"/>
    <col min="4602" max="4602" width="13.5703125" style="1" customWidth="1"/>
    <col min="4603" max="4603" width="12.140625" style="1" customWidth="1"/>
    <col min="4604" max="4604" width="13.5703125" style="1" customWidth="1"/>
    <col min="4605" max="4608" width="10.42578125" style="1" customWidth="1"/>
    <col min="4609" max="4609" width="9.140625" style="1"/>
    <col min="4610" max="4610" width="9.85546875" style="1" bestFit="1" customWidth="1"/>
    <col min="4611" max="4855" width="9.140625" style="1"/>
    <col min="4856" max="4856" width="33.140625" style="1" customWidth="1"/>
    <col min="4857" max="4857" width="12.140625" style="1" customWidth="1"/>
    <col min="4858" max="4858" width="13.5703125" style="1" customWidth="1"/>
    <col min="4859" max="4859" width="12.140625" style="1" customWidth="1"/>
    <col min="4860" max="4860" width="13.5703125" style="1" customWidth="1"/>
    <col min="4861" max="4864" width="10.42578125" style="1" customWidth="1"/>
    <col min="4865" max="4865" width="9.140625" style="1"/>
    <col min="4866" max="4866" width="9.85546875" style="1" bestFit="1" customWidth="1"/>
    <col min="4867" max="5111" width="9.140625" style="1"/>
    <col min="5112" max="5112" width="33.140625" style="1" customWidth="1"/>
    <col min="5113" max="5113" width="12.140625" style="1" customWidth="1"/>
    <col min="5114" max="5114" width="13.5703125" style="1" customWidth="1"/>
    <col min="5115" max="5115" width="12.140625" style="1" customWidth="1"/>
    <col min="5116" max="5116" width="13.5703125" style="1" customWidth="1"/>
    <col min="5117" max="5120" width="10.42578125" style="1" customWidth="1"/>
    <col min="5121" max="5121" width="9.140625" style="1"/>
    <col min="5122" max="5122" width="9.85546875" style="1" bestFit="1" customWidth="1"/>
    <col min="5123" max="5367" width="9.140625" style="1"/>
    <col min="5368" max="5368" width="33.140625" style="1" customWidth="1"/>
    <col min="5369" max="5369" width="12.140625" style="1" customWidth="1"/>
    <col min="5370" max="5370" width="13.5703125" style="1" customWidth="1"/>
    <col min="5371" max="5371" width="12.140625" style="1" customWidth="1"/>
    <col min="5372" max="5372" width="13.5703125" style="1" customWidth="1"/>
    <col min="5373" max="5376" width="10.42578125" style="1" customWidth="1"/>
    <col min="5377" max="5377" width="9.140625" style="1"/>
    <col min="5378" max="5378" width="9.85546875" style="1" bestFit="1" customWidth="1"/>
    <col min="5379" max="5623" width="9.140625" style="1"/>
    <col min="5624" max="5624" width="33.140625" style="1" customWidth="1"/>
    <col min="5625" max="5625" width="12.140625" style="1" customWidth="1"/>
    <col min="5626" max="5626" width="13.5703125" style="1" customWidth="1"/>
    <col min="5627" max="5627" width="12.140625" style="1" customWidth="1"/>
    <col min="5628" max="5628" width="13.5703125" style="1" customWidth="1"/>
    <col min="5629" max="5632" width="10.42578125" style="1" customWidth="1"/>
    <col min="5633" max="5633" width="9.140625" style="1"/>
    <col min="5634" max="5634" width="9.85546875" style="1" bestFit="1" customWidth="1"/>
    <col min="5635" max="5879" width="9.140625" style="1"/>
    <col min="5880" max="5880" width="33.140625" style="1" customWidth="1"/>
    <col min="5881" max="5881" width="12.140625" style="1" customWidth="1"/>
    <col min="5882" max="5882" width="13.5703125" style="1" customWidth="1"/>
    <col min="5883" max="5883" width="12.140625" style="1" customWidth="1"/>
    <col min="5884" max="5884" width="13.5703125" style="1" customWidth="1"/>
    <col min="5885" max="5888" width="10.42578125" style="1" customWidth="1"/>
    <col min="5889" max="5889" width="9.140625" style="1"/>
    <col min="5890" max="5890" width="9.85546875" style="1" bestFit="1" customWidth="1"/>
    <col min="5891" max="6135" width="9.140625" style="1"/>
    <col min="6136" max="6136" width="33.140625" style="1" customWidth="1"/>
    <col min="6137" max="6137" width="12.140625" style="1" customWidth="1"/>
    <col min="6138" max="6138" width="13.5703125" style="1" customWidth="1"/>
    <col min="6139" max="6139" width="12.140625" style="1" customWidth="1"/>
    <col min="6140" max="6140" width="13.5703125" style="1" customWidth="1"/>
    <col min="6141" max="6144" width="10.42578125" style="1" customWidth="1"/>
    <col min="6145" max="6145" width="9.140625" style="1"/>
    <col min="6146" max="6146" width="9.85546875" style="1" bestFit="1" customWidth="1"/>
    <col min="6147" max="6391" width="9.140625" style="1"/>
    <col min="6392" max="6392" width="33.140625" style="1" customWidth="1"/>
    <col min="6393" max="6393" width="12.140625" style="1" customWidth="1"/>
    <col min="6394" max="6394" width="13.5703125" style="1" customWidth="1"/>
    <col min="6395" max="6395" width="12.140625" style="1" customWidth="1"/>
    <col min="6396" max="6396" width="13.5703125" style="1" customWidth="1"/>
    <col min="6397" max="6400" width="10.42578125" style="1" customWidth="1"/>
    <col min="6401" max="6401" width="9.140625" style="1"/>
    <col min="6402" max="6402" width="9.85546875" style="1" bestFit="1" customWidth="1"/>
    <col min="6403" max="6647" width="9.140625" style="1"/>
    <col min="6648" max="6648" width="33.140625" style="1" customWidth="1"/>
    <col min="6649" max="6649" width="12.140625" style="1" customWidth="1"/>
    <col min="6650" max="6650" width="13.5703125" style="1" customWidth="1"/>
    <col min="6651" max="6651" width="12.140625" style="1" customWidth="1"/>
    <col min="6652" max="6652" width="13.5703125" style="1" customWidth="1"/>
    <col min="6653" max="6656" width="10.42578125" style="1" customWidth="1"/>
    <col min="6657" max="6657" width="9.140625" style="1"/>
    <col min="6658" max="6658" width="9.85546875" style="1" bestFit="1" customWidth="1"/>
    <col min="6659" max="6903" width="9.140625" style="1"/>
    <col min="6904" max="6904" width="33.140625" style="1" customWidth="1"/>
    <col min="6905" max="6905" width="12.140625" style="1" customWidth="1"/>
    <col min="6906" max="6906" width="13.5703125" style="1" customWidth="1"/>
    <col min="6907" max="6907" width="12.140625" style="1" customWidth="1"/>
    <col min="6908" max="6908" width="13.5703125" style="1" customWidth="1"/>
    <col min="6909" max="6912" width="10.42578125" style="1" customWidth="1"/>
    <col min="6913" max="6913" width="9.140625" style="1"/>
    <col min="6914" max="6914" width="9.85546875" style="1" bestFit="1" customWidth="1"/>
    <col min="6915" max="7159" width="9.140625" style="1"/>
    <col min="7160" max="7160" width="33.140625" style="1" customWidth="1"/>
    <col min="7161" max="7161" width="12.140625" style="1" customWidth="1"/>
    <col min="7162" max="7162" width="13.5703125" style="1" customWidth="1"/>
    <col min="7163" max="7163" width="12.140625" style="1" customWidth="1"/>
    <col min="7164" max="7164" width="13.5703125" style="1" customWidth="1"/>
    <col min="7165" max="7168" width="10.42578125" style="1" customWidth="1"/>
    <col min="7169" max="7169" width="9.140625" style="1"/>
    <col min="7170" max="7170" width="9.85546875" style="1" bestFit="1" customWidth="1"/>
    <col min="7171" max="7415" width="9.140625" style="1"/>
    <col min="7416" max="7416" width="33.140625" style="1" customWidth="1"/>
    <col min="7417" max="7417" width="12.140625" style="1" customWidth="1"/>
    <col min="7418" max="7418" width="13.5703125" style="1" customWidth="1"/>
    <col min="7419" max="7419" width="12.140625" style="1" customWidth="1"/>
    <col min="7420" max="7420" width="13.5703125" style="1" customWidth="1"/>
    <col min="7421" max="7424" width="10.42578125" style="1" customWidth="1"/>
    <col min="7425" max="7425" width="9.140625" style="1"/>
    <col min="7426" max="7426" width="9.85546875" style="1" bestFit="1" customWidth="1"/>
    <col min="7427" max="7671" width="9.140625" style="1"/>
    <col min="7672" max="7672" width="33.140625" style="1" customWidth="1"/>
    <col min="7673" max="7673" width="12.140625" style="1" customWidth="1"/>
    <col min="7674" max="7674" width="13.5703125" style="1" customWidth="1"/>
    <col min="7675" max="7675" width="12.140625" style="1" customWidth="1"/>
    <col min="7676" max="7676" width="13.5703125" style="1" customWidth="1"/>
    <col min="7677" max="7680" width="10.42578125" style="1" customWidth="1"/>
    <col min="7681" max="7681" width="9.140625" style="1"/>
    <col min="7682" max="7682" width="9.85546875" style="1" bestFit="1" customWidth="1"/>
    <col min="7683" max="7927" width="9.140625" style="1"/>
    <col min="7928" max="7928" width="33.140625" style="1" customWidth="1"/>
    <col min="7929" max="7929" width="12.140625" style="1" customWidth="1"/>
    <col min="7930" max="7930" width="13.5703125" style="1" customWidth="1"/>
    <col min="7931" max="7931" width="12.140625" style="1" customWidth="1"/>
    <col min="7932" max="7932" width="13.5703125" style="1" customWidth="1"/>
    <col min="7933" max="7936" width="10.42578125" style="1" customWidth="1"/>
    <col min="7937" max="7937" width="9.140625" style="1"/>
    <col min="7938" max="7938" width="9.85546875" style="1" bestFit="1" customWidth="1"/>
    <col min="7939" max="8183" width="9.140625" style="1"/>
    <col min="8184" max="8184" width="33.140625" style="1" customWidth="1"/>
    <col min="8185" max="8185" width="12.140625" style="1" customWidth="1"/>
    <col min="8186" max="8186" width="13.5703125" style="1" customWidth="1"/>
    <col min="8187" max="8187" width="12.140625" style="1" customWidth="1"/>
    <col min="8188" max="8188" width="13.5703125" style="1" customWidth="1"/>
    <col min="8189" max="8192" width="10.42578125" style="1" customWidth="1"/>
    <col min="8193" max="8193" width="9.140625" style="1"/>
    <col min="8194" max="8194" width="9.85546875" style="1" bestFit="1" customWidth="1"/>
    <col min="8195" max="8439" width="9.140625" style="1"/>
    <col min="8440" max="8440" width="33.140625" style="1" customWidth="1"/>
    <col min="8441" max="8441" width="12.140625" style="1" customWidth="1"/>
    <col min="8442" max="8442" width="13.5703125" style="1" customWidth="1"/>
    <col min="8443" max="8443" width="12.140625" style="1" customWidth="1"/>
    <col min="8444" max="8444" width="13.5703125" style="1" customWidth="1"/>
    <col min="8445" max="8448" width="10.42578125" style="1" customWidth="1"/>
    <col min="8449" max="8449" width="9.140625" style="1"/>
    <col min="8450" max="8450" width="9.85546875" style="1" bestFit="1" customWidth="1"/>
    <col min="8451" max="8695" width="9.140625" style="1"/>
    <col min="8696" max="8696" width="33.140625" style="1" customWidth="1"/>
    <col min="8697" max="8697" width="12.140625" style="1" customWidth="1"/>
    <col min="8698" max="8698" width="13.5703125" style="1" customWidth="1"/>
    <col min="8699" max="8699" width="12.140625" style="1" customWidth="1"/>
    <col min="8700" max="8700" width="13.5703125" style="1" customWidth="1"/>
    <col min="8701" max="8704" width="10.42578125" style="1" customWidth="1"/>
    <col min="8705" max="8705" width="9.140625" style="1"/>
    <col min="8706" max="8706" width="9.85546875" style="1" bestFit="1" customWidth="1"/>
    <col min="8707" max="8951" width="9.140625" style="1"/>
    <col min="8952" max="8952" width="33.140625" style="1" customWidth="1"/>
    <col min="8953" max="8953" width="12.140625" style="1" customWidth="1"/>
    <col min="8954" max="8954" width="13.5703125" style="1" customWidth="1"/>
    <col min="8955" max="8955" width="12.140625" style="1" customWidth="1"/>
    <col min="8956" max="8956" width="13.5703125" style="1" customWidth="1"/>
    <col min="8957" max="8960" width="10.42578125" style="1" customWidth="1"/>
    <col min="8961" max="8961" width="9.140625" style="1"/>
    <col min="8962" max="8962" width="9.85546875" style="1" bestFit="1" customWidth="1"/>
    <col min="8963" max="9207" width="9.140625" style="1"/>
    <col min="9208" max="9208" width="33.140625" style="1" customWidth="1"/>
    <col min="9209" max="9209" width="12.140625" style="1" customWidth="1"/>
    <col min="9210" max="9210" width="13.5703125" style="1" customWidth="1"/>
    <col min="9211" max="9211" width="12.140625" style="1" customWidth="1"/>
    <col min="9212" max="9212" width="13.5703125" style="1" customWidth="1"/>
    <col min="9213" max="9216" width="10.42578125" style="1" customWidth="1"/>
    <col min="9217" max="9217" width="9.140625" style="1"/>
    <col min="9218" max="9218" width="9.85546875" style="1" bestFit="1" customWidth="1"/>
    <col min="9219" max="9463" width="9.140625" style="1"/>
    <col min="9464" max="9464" width="33.140625" style="1" customWidth="1"/>
    <col min="9465" max="9465" width="12.140625" style="1" customWidth="1"/>
    <col min="9466" max="9466" width="13.5703125" style="1" customWidth="1"/>
    <col min="9467" max="9467" width="12.140625" style="1" customWidth="1"/>
    <col min="9468" max="9468" width="13.5703125" style="1" customWidth="1"/>
    <col min="9469" max="9472" width="10.42578125" style="1" customWidth="1"/>
    <col min="9473" max="9473" width="9.140625" style="1"/>
    <col min="9474" max="9474" width="9.85546875" style="1" bestFit="1" customWidth="1"/>
    <col min="9475" max="9719" width="9.140625" style="1"/>
    <col min="9720" max="9720" width="33.140625" style="1" customWidth="1"/>
    <col min="9721" max="9721" width="12.140625" style="1" customWidth="1"/>
    <col min="9722" max="9722" width="13.5703125" style="1" customWidth="1"/>
    <col min="9723" max="9723" width="12.140625" style="1" customWidth="1"/>
    <col min="9724" max="9724" width="13.5703125" style="1" customWidth="1"/>
    <col min="9725" max="9728" width="10.42578125" style="1" customWidth="1"/>
    <col min="9729" max="9729" width="9.140625" style="1"/>
    <col min="9730" max="9730" width="9.85546875" style="1" bestFit="1" customWidth="1"/>
    <col min="9731" max="9975" width="9.140625" style="1"/>
    <col min="9976" max="9976" width="33.140625" style="1" customWidth="1"/>
    <col min="9977" max="9977" width="12.140625" style="1" customWidth="1"/>
    <col min="9978" max="9978" width="13.5703125" style="1" customWidth="1"/>
    <col min="9979" max="9979" width="12.140625" style="1" customWidth="1"/>
    <col min="9980" max="9980" width="13.5703125" style="1" customWidth="1"/>
    <col min="9981" max="9984" width="10.42578125" style="1" customWidth="1"/>
    <col min="9985" max="9985" width="9.140625" style="1"/>
    <col min="9986" max="9986" width="9.85546875" style="1" bestFit="1" customWidth="1"/>
    <col min="9987" max="10231" width="9.140625" style="1"/>
    <col min="10232" max="10232" width="33.140625" style="1" customWidth="1"/>
    <col min="10233" max="10233" width="12.140625" style="1" customWidth="1"/>
    <col min="10234" max="10234" width="13.5703125" style="1" customWidth="1"/>
    <col min="10235" max="10235" width="12.140625" style="1" customWidth="1"/>
    <col min="10236" max="10236" width="13.5703125" style="1" customWidth="1"/>
    <col min="10237" max="10240" width="10.42578125" style="1" customWidth="1"/>
    <col min="10241" max="10241" width="9.140625" style="1"/>
    <col min="10242" max="10242" width="9.85546875" style="1" bestFit="1" customWidth="1"/>
    <col min="10243" max="10487" width="9.140625" style="1"/>
    <col min="10488" max="10488" width="33.140625" style="1" customWidth="1"/>
    <col min="10489" max="10489" width="12.140625" style="1" customWidth="1"/>
    <col min="10490" max="10490" width="13.5703125" style="1" customWidth="1"/>
    <col min="10491" max="10491" width="12.140625" style="1" customWidth="1"/>
    <col min="10492" max="10492" width="13.5703125" style="1" customWidth="1"/>
    <col min="10493" max="10496" width="10.42578125" style="1" customWidth="1"/>
    <col min="10497" max="10497" width="9.140625" style="1"/>
    <col min="10498" max="10498" width="9.85546875" style="1" bestFit="1" customWidth="1"/>
    <col min="10499" max="10743" width="9.140625" style="1"/>
    <col min="10744" max="10744" width="33.140625" style="1" customWidth="1"/>
    <col min="10745" max="10745" width="12.140625" style="1" customWidth="1"/>
    <col min="10746" max="10746" width="13.5703125" style="1" customWidth="1"/>
    <col min="10747" max="10747" width="12.140625" style="1" customWidth="1"/>
    <col min="10748" max="10748" width="13.5703125" style="1" customWidth="1"/>
    <col min="10749" max="10752" width="10.42578125" style="1" customWidth="1"/>
    <col min="10753" max="10753" width="9.140625" style="1"/>
    <col min="10754" max="10754" width="9.85546875" style="1" bestFit="1" customWidth="1"/>
    <col min="10755" max="10999" width="9.140625" style="1"/>
    <col min="11000" max="11000" width="33.140625" style="1" customWidth="1"/>
    <col min="11001" max="11001" width="12.140625" style="1" customWidth="1"/>
    <col min="11002" max="11002" width="13.5703125" style="1" customWidth="1"/>
    <col min="11003" max="11003" width="12.140625" style="1" customWidth="1"/>
    <col min="11004" max="11004" width="13.5703125" style="1" customWidth="1"/>
    <col min="11005" max="11008" width="10.42578125" style="1" customWidth="1"/>
    <col min="11009" max="11009" width="9.140625" style="1"/>
    <col min="11010" max="11010" width="9.85546875" style="1" bestFit="1" customWidth="1"/>
    <col min="11011" max="11255" width="9.140625" style="1"/>
    <col min="11256" max="11256" width="33.140625" style="1" customWidth="1"/>
    <col min="11257" max="11257" width="12.140625" style="1" customWidth="1"/>
    <col min="11258" max="11258" width="13.5703125" style="1" customWidth="1"/>
    <col min="11259" max="11259" width="12.140625" style="1" customWidth="1"/>
    <col min="11260" max="11260" width="13.5703125" style="1" customWidth="1"/>
    <col min="11261" max="11264" width="10.42578125" style="1" customWidth="1"/>
    <col min="11265" max="11265" width="9.140625" style="1"/>
    <col min="11266" max="11266" width="9.85546875" style="1" bestFit="1" customWidth="1"/>
    <col min="11267" max="11511" width="9.140625" style="1"/>
    <col min="11512" max="11512" width="33.140625" style="1" customWidth="1"/>
    <col min="11513" max="11513" width="12.140625" style="1" customWidth="1"/>
    <col min="11514" max="11514" width="13.5703125" style="1" customWidth="1"/>
    <col min="11515" max="11515" width="12.140625" style="1" customWidth="1"/>
    <col min="11516" max="11516" width="13.5703125" style="1" customWidth="1"/>
    <col min="11517" max="11520" width="10.42578125" style="1" customWidth="1"/>
    <col min="11521" max="11521" width="9.140625" style="1"/>
    <col min="11522" max="11522" width="9.85546875" style="1" bestFit="1" customWidth="1"/>
    <col min="11523" max="11767" width="9.140625" style="1"/>
    <col min="11768" max="11768" width="33.140625" style="1" customWidth="1"/>
    <col min="11769" max="11769" width="12.140625" style="1" customWidth="1"/>
    <col min="11770" max="11770" width="13.5703125" style="1" customWidth="1"/>
    <col min="11771" max="11771" width="12.140625" style="1" customWidth="1"/>
    <col min="11772" max="11772" width="13.5703125" style="1" customWidth="1"/>
    <col min="11773" max="11776" width="10.42578125" style="1" customWidth="1"/>
    <col min="11777" max="11777" width="9.140625" style="1"/>
    <col min="11778" max="11778" width="9.85546875" style="1" bestFit="1" customWidth="1"/>
    <col min="11779" max="12023" width="9.140625" style="1"/>
    <col min="12024" max="12024" width="33.140625" style="1" customWidth="1"/>
    <col min="12025" max="12025" width="12.140625" style="1" customWidth="1"/>
    <col min="12026" max="12026" width="13.5703125" style="1" customWidth="1"/>
    <col min="12027" max="12027" width="12.140625" style="1" customWidth="1"/>
    <col min="12028" max="12028" width="13.5703125" style="1" customWidth="1"/>
    <col min="12029" max="12032" width="10.42578125" style="1" customWidth="1"/>
    <col min="12033" max="12033" width="9.140625" style="1"/>
    <col min="12034" max="12034" width="9.85546875" style="1" bestFit="1" customWidth="1"/>
    <col min="12035" max="12279" width="9.140625" style="1"/>
    <col min="12280" max="12280" width="33.140625" style="1" customWidth="1"/>
    <col min="12281" max="12281" width="12.140625" style="1" customWidth="1"/>
    <col min="12282" max="12282" width="13.5703125" style="1" customWidth="1"/>
    <col min="12283" max="12283" width="12.140625" style="1" customWidth="1"/>
    <col min="12284" max="12284" width="13.5703125" style="1" customWidth="1"/>
    <col min="12285" max="12288" width="10.42578125" style="1" customWidth="1"/>
    <col min="12289" max="12289" width="9.140625" style="1"/>
    <col min="12290" max="12290" width="9.85546875" style="1" bestFit="1" customWidth="1"/>
    <col min="12291" max="12535" width="9.140625" style="1"/>
    <col min="12536" max="12536" width="33.140625" style="1" customWidth="1"/>
    <col min="12537" max="12537" width="12.140625" style="1" customWidth="1"/>
    <col min="12538" max="12538" width="13.5703125" style="1" customWidth="1"/>
    <col min="12539" max="12539" width="12.140625" style="1" customWidth="1"/>
    <col min="12540" max="12540" width="13.5703125" style="1" customWidth="1"/>
    <col min="12541" max="12544" width="10.42578125" style="1" customWidth="1"/>
    <col min="12545" max="12545" width="9.140625" style="1"/>
    <col min="12546" max="12546" width="9.85546875" style="1" bestFit="1" customWidth="1"/>
    <col min="12547" max="12791" width="9.140625" style="1"/>
    <col min="12792" max="12792" width="33.140625" style="1" customWidth="1"/>
    <col min="12793" max="12793" width="12.140625" style="1" customWidth="1"/>
    <col min="12794" max="12794" width="13.5703125" style="1" customWidth="1"/>
    <col min="12795" max="12795" width="12.140625" style="1" customWidth="1"/>
    <col min="12796" max="12796" width="13.5703125" style="1" customWidth="1"/>
    <col min="12797" max="12800" width="10.42578125" style="1" customWidth="1"/>
    <col min="12801" max="12801" width="9.140625" style="1"/>
    <col min="12802" max="12802" width="9.85546875" style="1" bestFit="1" customWidth="1"/>
    <col min="12803" max="13047" width="9.140625" style="1"/>
    <col min="13048" max="13048" width="33.140625" style="1" customWidth="1"/>
    <col min="13049" max="13049" width="12.140625" style="1" customWidth="1"/>
    <col min="13050" max="13050" width="13.5703125" style="1" customWidth="1"/>
    <col min="13051" max="13051" width="12.140625" style="1" customWidth="1"/>
    <col min="13052" max="13052" width="13.5703125" style="1" customWidth="1"/>
    <col min="13053" max="13056" width="10.42578125" style="1" customWidth="1"/>
    <col min="13057" max="13057" width="9.140625" style="1"/>
    <col min="13058" max="13058" width="9.85546875" style="1" bestFit="1" customWidth="1"/>
    <col min="13059" max="13303" width="9.140625" style="1"/>
    <col min="13304" max="13304" width="33.140625" style="1" customWidth="1"/>
    <col min="13305" max="13305" width="12.140625" style="1" customWidth="1"/>
    <col min="13306" max="13306" width="13.5703125" style="1" customWidth="1"/>
    <col min="13307" max="13307" width="12.140625" style="1" customWidth="1"/>
    <col min="13308" max="13308" width="13.5703125" style="1" customWidth="1"/>
    <col min="13309" max="13312" width="10.42578125" style="1" customWidth="1"/>
    <col min="13313" max="13313" width="9.140625" style="1"/>
    <col min="13314" max="13314" width="9.85546875" style="1" bestFit="1" customWidth="1"/>
    <col min="13315" max="13559" width="9.140625" style="1"/>
    <col min="13560" max="13560" width="33.140625" style="1" customWidth="1"/>
    <col min="13561" max="13561" width="12.140625" style="1" customWidth="1"/>
    <col min="13562" max="13562" width="13.5703125" style="1" customWidth="1"/>
    <col min="13563" max="13563" width="12.140625" style="1" customWidth="1"/>
    <col min="13564" max="13564" width="13.5703125" style="1" customWidth="1"/>
    <col min="13565" max="13568" width="10.42578125" style="1" customWidth="1"/>
    <col min="13569" max="13569" width="9.140625" style="1"/>
    <col min="13570" max="13570" width="9.85546875" style="1" bestFit="1" customWidth="1"/>
    <col min="13571" max="13815" width="9.140625" style="1"/>
    <col min="13816" max="13816" width="33.140625" style="1" customWidth="1"/>
    <col min="13817" max="13817" width="12.140625" style="1" customWidth="1"/>
    <col min="13818" max="13818" width="13.5703125" style="1" customWidth="1"/>
    <col min="13819" max="13819" width="12.140625" style="1" customWidth="1"/>
    <col min="13820" max="13820" width="13.5703125" style="1" customWidth="1"/>
    <col min="13821" max="13824" width="10.42578125" style="1" customWidth="1"/>
    <col min="13825" max="13825" width="9.140625" style="1"/>
    <col min="13826" max="13826" width="9.85546875" style="1" bestFit="1" customWidth="1"/>
    <col min="13827" max="14071" width="9.140625" style="1"/>
    <col min="14072" max="14072" width="33.140625" style="1" customWidth="1"/>
    <col min="14073" max="14073" width="12.140625" style="1" customWidth="1"/>
    <col min="14074" max="14074" width="13.5703125" style="1" customWidth="1"/>
    <col min="14075" max="14075" width="12.140625" style="1" customWidth="1"/>
    <col min="14076" max="14076" width="13.5703125" style="1" customWidth="1"/>
    <col min="14077" max="14080" width="10.42578125" style="1" customWidth="1"/>
    <col min="14081" max="14081" width="9.140625" style="1"/>
    <col min="14082" max="14082" width="9.85546875" style="1" bestFit="1" customWidth="1"/>
    <col min="14083" max="14327" width="9.140625" style="1"/>
    <col min="14328" max="14328" width="33.140625" style="1" customWidth="1"/>
    <col min="14329" max="14329" width="12.140625" style="1" customWidth="1"/>
    <col min="14330" max="14330" width="13.5703125" style="1" customWidth="1"/>
    <col min="14331" max="14331" width="12.140625" style="1" customWidth="1"/>
    <col min="14332" max="14332" width="13.5703125" style="1" customWidth="1"/>
    <col min="14333" max="14336" width="10.42578125" style="1" customWidth="1"/>
    <col min="14337" max="14337" width="9.140625" style="1"/>
    <col min="14338" max="14338" width="9.85546875" style="1" bestFit="1" customWidth="1"/>
    <col min="14339" max="14583" width="9.140625" style="1"/>
    <col min="14584" max="14584" width="33.140625" style="1" customWidth="1"/>
    <col min="14585" max="14585" width="12.140625" style="1" customWidth="1"/>
    <col min="14586" max="14586" width="13.5703125" style="1" customWidth="1"/>
    <col min="14587" max="14587" width="12.140625" style="1" customWidth="1"/>
    <col min="14588" max="14588" width="13.5703125" style="1" customWidth="1"/>
    <col min="14589" max="14592" width="10.42578125" style="1" customWidth="1"/>
    <col min="14593" max="14593" width="9.140625" style="1"/>
    <col min="14594" max="14594" width="9.85546875" style="1" bestFit="1" customWidth="1"/>
    <col min="14595" max="14839" width="9.140625" style="1"/>
    <col min="14840" max="14840" width="33.140625" style="1" customWidth="1"/>
    <col min="14841" max="14841" width="12.140625" style="1" customWidth="1"/>
    <col min="14842" max="14842" width="13.5703125" style="1" customWidth="1"/>
    <col min="14843" max="14843" width="12.140625" style="1" customWidth="1"/>
    <col min="14844" max="14844" width="13.5703125" style="1" customWidth="1"/>
    <col min="14845" max="14848" width="10.42578125" style="1" customWidth="1"/>
    <col min="14849" max="14849" width="9.140625" style="1"/>
    <col min="14850" max="14850" width="9.85546875" style="1" bestFit="1" customWidth="1"/>
    <col min="14851" max="15095" width="9.140625" style="1"/>
    <col min="15096" max="15096" width="33.140625" style="1" customWidth="1"/>
    <col min="15097" max="15097" width="12.140625" style="1" customWidth="1"/>
    <col min="15098" max="15098" width="13.5703125" style="1" customWidth="1"/>
    <col min="15099" max="15099" width="12.140625" style="1" customWidth="1"/>
    <col min="15100" max="15100" width="13.5703125" style="1" customWidth="1"/>
    <col min="15101" max="15104" width="10.42578125" style="1" customWidth="1"/>
    <col min="15105" max="15105" width="9.140625" style="1"/>
    <col min="15106" max="15106" width="9.85546875" style="1" bestFit="1" customWidth="1"/>
    <col min="15107" max="15351" width="9.140625" style="1"/>
    <col min="15352" max="15352" width="33.140625" style="1" customWidth="1"/>
    <col min="15353" max="15353" width="12.140625" style="1" customWidth="1"/>
    <col min="15354" max="15354" width="13.5703125" style="1" customWidth="1"/>
    <col min="15355" max="15355" width="12.140625" style="1" customWidth="1"/>
    <col min="15356" max="15356" width="13.5703125" style="1" customWidth="1"/>
    <col min="15357" max="15360" width="10.42578125" style="1" customWidth="1"/>
    <col min="15361" max="15361" width="9.140625" style="1"/>
    <col min="15362" max="15362" width="9.85546875" style="1" bestFit="1" customWidth="1"/>
    <col min="15363" max="15607" width="9.140625" style="1"/>
    <col min="15608" max="15608" width="33.140625" style="1" customWidth="1"/>
    <col min="15609" max="15609" width="12.140625" style="1" customWidth="1"/>
    <col min="15610" max="15610" width="13.5703125" style="1" customWidth="1"/>
    <col min="15611" max="15611" width="12.140625" style="1" customWidth="1"/>
    <col min="15612" max="15612" width="13.5703125" style="1" customWidth="1"/>
    <col min="15613" max="15616" width="10.42578125" style="1" customWidth="1"/>
    <col min="15617" max="15617" width="9.140625" style="1"/>
    <col min="15618" max="15618" width="9.85546875" style="1" bestFit="1" customWidth="1"/>
    <col min="15619" max="15863" width="9.140625" style="1"/>
    <col min="15864" max="15864" width="33.140625" style="1" customWidth="1"/>
    <col min="15865" max="15865" width="12.140625" style="1" customWidth="1"/>
    <col min="15866" max="15866" width="13.5703125" style="1" customWidth="1"/>
    <col min="15867" max="15867" width="12.140625" style="1" customWidth="1"/>
    <col min="15868" max="15868" width="13.5703125" style="1" customWidth="1"/>
    <col min="15869" max="15872" width="10.42578125" style="1" customWidth="1"/>
    <col min="15873" max="15873" width="9.140625" style="1"/>
    <col min="15874" max="15874" width="9.85546875" style="1" bestFit="1" customWidth="1"/>
    <col min="15875" max="16119" width="9.140625" style="1"/>
    <col min="16120" max="16120" width="33.140625" style="1" customWidth="1"/>
    <col min="16121" max="16121" width="12.140625" style="1" customWidth="1"/>
    <col min="16122" max="16122" width="13.5703125" style="1" customWidth="1"/>
    <col min="16123" max="16123" width="12.140625" style="1" customWidth="1"/>
    <col min="16124" max="16124" width="13.5703125" style="1" customWidth="1"/>
    <col min="16125" max="16128" width="10.42578125" style="1" customWidth="1"/>
    <col min="16129" max="16129" width="9.140625" style="1"/>
    <col min="16130" max="16130" width="9.85546875" style="1" bestFit="1" customWidth="1"/>
    <col min="16131" max="16384" width="9.140625" style="1"/>
  </cols>
  <sheetData>
    <row r="1" spans="2:18" ht="11.25" customHeight="1" x14ac:dyDescent="0.2"/>
    <row r="2" spans="2:18" x14ac:dyDescent="0.2">
      <c r="C2" s="2" t="s">
        <v>66</v>
      </c>
    </row>
    <row r="4" spans="2:18" ht="13.5" thickBot="1" x14ac:dyDescent="0.25"/>
    <row r="5" spans="2:18" x14ac:dyDescent="0.2">
      <c r="B5" s="19" t="s">
        <v>68</v>
      </c>
      <c r="C5" s="20"/>
      <c r="D5" s="47" t="s">
        <v>57</v>
      </c>
      <c r="E5" s="47"/>
      <c r="F5" s="47"/>
      <c r="G5" s="47"/>
      <c r="H5" s="20" t="s">
        <v>58</v>
      </c>
      <c r="I5" s="21" t="s">
        <v>69</v>
      </c>
      <c r="J5" s="18"/>
      <c r="K5" s="48" t="s">
        <v>59</v>
      </c>
      <c r="L5" s="48"/>
      <c r="M5" s="48" t="s">
        <v>64</v>
      </c>
      <c r="N5" s="48"/>
      <c r="O5" s="48" t="s">
        <v>65</v>
      </c>
      <c r="P5" s="48"/>
      <c r="Q5" s="17" t="s">
        <v>56</v>
      </c>
    </row>
    <row r="6" spans="2:18" x14ac:dyDescent="0.2">
      <c r="B6" s="22" t="s">
        <v>0</v>
      </c>
      <c r="C6" s="4" t="s">
        <v>1</v>
      </c>
      <c r="D6" s="4">
        <v>2013</v>
      </c>
      <c r="E6" s="4">
        <v>2014</v>
      </c>
      <c r="F6" s="4">
        <v>2015</v>
      </c>
      <c r="G6" s="4">
        <v>2016</v>
      </c>
      <c r="H6" s="4">
        <v>2017</v>
      </c>
      <c r="I6" s="23">
        <v>2018</v>
      </c>
      <c r="J6" s="35"/>
      <c r="K6" s="35"/>
      <c r="L6" s="35"/>
      <c r="M6" s="35"/>
      <c r="N6" s="35"/>
      <c r="O6" s="35"/>
      <c r="P6" s="35"/>
      <c r="Q6" s="36"/>
    </row>
    <row r="7" spans="2:18" x14ac:dyDescent="0.2">
      <c r="B7" s="24" t="s">
        <v>13</v>
      </c>
      <c r="C7" s="5">
        <f t="shared" ref="C7:I7" si="0">SUM(C8:C59)</f>
        <v>0</v>
      </c>
      <c r="D7" s="5">
        <f>SUM(D8:D59)</f>
        <v>8620.2009999999991</v>
      </c>
      <c r="E7" s="5">
        <f t="shared" si="0"/>
        <v>358300.78700000001</v>
      </c>
      <c r="F7" s="5">
        <f>SUM(F8:F59)</f>
        <v>855222.6179800001</v>
      </c>
      <c r="G7" s="5">
        <f>SUM(G8:G59)</f>
        <v>27170931.447753772</v>
      </c>
      <c r="H7" s="5">
        <f>SUM(H8:H59)</f>
        <v>15622519.526877781</v>
      </c>
      <c r="I7" s="25">
        <f t="shared" si="0"/>
        <v>11354810.88982</v>
      </c>
      <c r="J7" s="37" t="s">
        <v>63</v>
      </c>
      <c r="K7" s="38">
        <f>SUM(C7:G7)</f>
        <v>28393075.053733774</v>
      </c>
      <c r="L7" s="40"/>
      <c r="M7" s="38">
        <f>H7</f>
        <v>15622519.526877781</v>
      </c>
      <c r="N7" s="40"/>
      <c r="O7" s="38">
        <f>I7</f>
        <v>11354810.88982</v>
      </c>
      <c r="P7" s="40"/>
      <c r="Q7" s="38">
        <f>(K7+M7+O7)</f>
        <v>55370405.470431559</v>
      </c>
      <c r="R7" s="16"/>
    </row>
    <row r="8" spans="2:18" ht="25.5" x14ac:dyDescent="0.2">
      <c r="B8" s="26" t="s">
        <v>44</v>
      </c>
      <c r="C8" s="9">
        <v>0</v>
      </c>
      <c r="D8" s="9">
        <v>0</v>
      </c>
      <c r="E8" s="9">
        <v>28412.348000000002</v>
      </c>
      <c r="F8" s="9">
        <v>383397.17420000007</v>
      </c>
      <c r="G8" s="9">
        <v>547987.84260000032</v>
      </c>
      <c r="H8" s="9">
        <v>1235679.4003999997</v>
      </c>
      <c r="I8" s="27">
        <v>342813</v>
      </c>
      <c r="J8" s="45" t="s">
        <v>60</v>
      </c>
      <c r="K8" s="39">
        <f>K7*0.05</f>
        <v>1419653.7526866887</v>
      </c>
      <c r="L8" s="41"/>
      <c r="M8" s="39">
        <f>M7*0.05</f>
        <v>781125.97634388914</v>
      </c>
      <c r="N8" s="41"/>
      <c r="O8" s="39">
        <f>O7*0.05</f>
        <v>567740.54449100001</v>
      </c>
      <c r="P8" s="41"/>
      <c r="Q8" s="39">
        <f>(K8+M8+O8)</f>
        <v>2768520.2735215779</v>
      </c>
    </row>
    <row r="9" spans="2:18" x14ac:dyDescent="0.2">
      <c r="B9" s="26" t="s">
        <v>15</v>
      </c>
      <c r="C9" s="9">
        <v>0</v>
      </c>
      <c r="D9" s="9">
        <v>0</v>
      </c>
      <c r="E9" s="9">
        <v>0</v>
      </c>
      <c r="F9" s="9"/>
      <c r="G9" s="9"/>
      <c r="H9" s="9">
        <v>206720</v>
      </c>
      <c r="I9" s="27">
        <v>0</v>
      </c>
      <c r="J9" s="45" t="s">
        <v>61</v>
      </c>
      <c r="K9" s="39">
        <f>K7*0.003</f>
        <v>85179.225161201321</v>
      </c>
      <c r="L9" s="41"/>
      <c r="M9" s="39">
        <f>M7*0.003</f>
        <v>46867.558580633347</v>
      </c>
      <c r="N9" s="41"/>
      <c r="O9" s="39">
        <f>O7*0.003</f>
        <v>34064.432669460002</v>
      </c>
      <c r="P9" s="41"/>
      <c r="Q9" s="39">
        <f>(K9+M9+O9)</f>
        <v>166111.21641129465</v>
      </c>
    </row>
    <row r="10" spans="2:18" x14ac:dyDescent="0.2">
      <c r="B10" s="26" t="s">
        <v>16</v>
      </c>
      <c r="C10" s="9">
        <v>0</v>
      </c>
      <c r="D10" s="9">
        <v>0</v>
      </c>
      <c r="E10" s="9">
        <v>0</v>
      </c>
      <c r="F10" s="9"/>
      <c r="G10" s="9"/>
      <c r="H10" s="9">
        <v>895000</v>
      </c>
      <c r="I10" s="27">
        <v>0</v>
      </c>
      <c r="J10" s="45" t="s">
        <v>67</v>
      </c>
      <c r="K10" s="39">
        <v>1000</v>
      </c>
      <c r="L10" s="42"/>
      <c r="M10" s="39">
        <v>0</v>
      </c>
      <c r="N10" s="42"/>
      <c r="O10" s="39">
        <v>0</v>
      </c>
      <c r="P10" s="42"/>
      <c r="Q10" s="39">
        <f>(K10+M10+O10)</f>
        <v>1000</v>
      </c>
    </row>
    <row r="11" spans="2:18" x14ac:dyDescent="0.2">
      <c r="B11" s="26" t="s">
        <v>17</v>
      </c>
      <c r="C11" s="9">
        <v>0</v>
      </c>
      <c r="D11" s="9">
        <v>0</v>
      </c>
      <c r="E11" s="9">
        <v>0</v>
      </c>
      <c r="F11" s="9"/>
      <c r="G11" s="9"/>
      <c r="H11" s="9">
        <v>0</v>
      </c>
      <c r="I11" s="27">
        <v>1200000</v>
      </c>
      <c r="J11" s="46" t="s">
        <v>62</v>
      </c>
      <c r="K11" s="43">
        <f>SUM(K7:K10)</f>
        <v>29898908.031581663</v>
      </c>
      <c r="L11" s="44">
        <f>K11/Q11</f>
        <v>0.5127926641954158</v>
      </c>
      <c r="M11" s="43">
        <f>SUM(M7:M10)</f>
        <v>16450513.061802303</v>
      </c>
      <c r="N11" s="44">
        <f>M11/Q11</f>
        <v>0.28214081970594429</v>
      </c>
      <c r="O11" s="43">
        <f>SUM(O7:O10)</f>
        <v>11956615.866980461</v>
      </c>
      <c r="P11" s="44">
        <f>O11/Q11</f>
        <v>0.20506651609863982</v>
      </c>
      <c r="Q11" s="43">
        <f>SUM(Q7:Q10)</f>
        <v>58306036.960364431</v>
      </c>
    </row>
    <row r="12" spans="2:18" x14ac:dyDescent="0.2">
      <c r="B12" s="26" t="s">
        <v>18</v>
      </c>
      <c r="C12" s="9">
        <v>0</v>
      </c>
      <c r="D12" s="9">
        <v>0</v>
      </c>
      <c r="E12" s="9">
        <v>0</v>
      </c>
      <c r="F12" s="9"/>
      <c r="G12" s="9"/>
      <c r="H12" s="9">
        <v>492000</v>
      </c>
      <c r="I12" s="27">
        <v>0</v>
      </c>
    </row>
    <row r="13" spans="2:18" x14ac:dyDescent="0.2">
      <c r="B13" s="26" t="s">
        <v>19</v>
      </c>
      <c r="C13" s="9">
        <v>0</v>
      </c>
      <c r="D13" s="9">
        <v>0</v>
      </c>
      <c r="E13" s="9">
        <v>0</v>
      </c>
      <c r="F13" s="9"/>
      <c r="G13" s="9"/>
      <c r="H13" s="9">
        <v>5910000</v>
      </c>
      <c r="I13" s="27">
        <v>0</v>
      </c>
    </row>
    <row r="14" spans="2:18" x14ac:dyDescent="0.2">
      <c r="B14" s="26" t="s">
        <v>20</v>
      </c>
      <c r="C14" s="9">
        <v>0</v>
      </c>
      <c r="D14" s="9">
        <v>0</v>
      </c>
      <c r="E14" s="9">
        <v>0</v>
      </c>
      <c r="F14" s="9"/>
      <c r="G14" s="9"/>
      <c r="H14" s="9">
        <v>1250000</v>
      </c>
      <c r="I14" s="27">
        <v>0</v>
      </c>
    </row>
    <row r="15" spans="2:18" x14ac:dyDescent="0.2">
      <c r="B15" s="26" t="s">
        <v>21</v>
      </c>
      <c r="C15" s="9">
        <v>0</v>
      </c>
      <c r="D15" s="9">
        <v>0</v>
      </c>
      <c r="E15" s="9">
        <v>0</v>
      </c>
      <c r="F15" s="9"/>
      <c r="G15" s="9"/>
      <c r="H15" s="9">
        <v>0</v>
      </c>
      <c r="I15" s="27">
        <v>1315370</v>
      </c>
    </row>
    <row r="16" spans="2:18" x14ac:dyDescent="0.2">
      <c r="B16" s="26" t="s">
        <v>22</v>
      </c>
      <c r="C16" s="9">
        <v>0</v>
      </c>
      <c r="D16" s="9">
        <v>0</v>
      </c>
      <c r="E16" s="9">
        <v>0</v>
      </c>
      <c r="F16" s="9"/>
      <c r="G16" s="9"/>
      <c r="H16" s="9">
        <v>0</v>
      </c>
      <c r="I16" s="27">
        <v>240000</v>
      </c>
    </row>
    <row r="17" spans="2:11" x14ac:dyDescent="0.2">
      <c r="B17" s="26" t="s">
        <v>23</v>
      </c>
      <c r="C17" s="9">
        <v>0</v>
      </c>
      <c r="D17" s="9">
        <v>0</v>
      </c>
      <c r="E17" s="9">
        <v>0</v>
      </c>
      <c r="F17" s="9"/>
      <c r="G17" s="9"/>
      <c r="H17" s="9">
        <v>862384</v>
      </c>
      <c r="I17" s="27">
        <v>0</v>
      </c>
    </row>
    <row r="18" spans="2:11" ht="25.5" x14ac:dyDescent="0.2">
      <c r="B18" s="26" t="s">
        <v>45</v>
      </c>
      <c r="C18" s="9">
        <v>0</v>
      </c>
      <c r="D18" s="9">
        <v>0</v>
      </c>
      <c r="E18" s="9">
        <v>0</v>
      </c>
      <c r="F18" s="9">
        <v>116537</v>
      </c>
      <c r="G18" s="9">
        <v>466036.71197377203</v>
      </c>
      <c r="H18" s="9">
        <v>1412063.5881191539</v>
      </c>
      <c r="I18" s="27">
        <v>534748</v>
      </c>
      <c r="K18" s="14"/>
    </row>
    <row r="19" spans="2:11" x14ac:dyDescent="0.2">
      <c r="B19" s="26" t="s">
        <v>33</v>
      </c>
      <c r="C19" s="9">
        <v>0</v>
      </c>
      <c r="D19" s="9">
        <v>0</v>
      </c>
      <c r="E19" s="9">
        <v>0</v>
      </c>
      <c r="F19" s="9"/>
      <c r="G19" s="9"/>
      <c r="H19" s="9">
        <v>0</v>
      </c>
      <c r="I19" s="27">
        <v>300000</v>
      </c>
    </row>
    <row r="20" spans="2:11" x14ac:dyDescent="0.2">
      <c r="B20" s="26" t="s">
        <v>34</v>
      </c>
      <c r="C20" s="9">
        <v>0</v>
      </c>
      <c r="D20" s="9">
        <v>0</v>
      </c>
      <c r="E20" s="9">
        <v>0</v>
      </c>
      <c r="F20" s="9"/>
      <c r="G20" s="9"/>
      <c r="H20" s="9">
        <v>0</v>
      </c>
      <c r="I20" s="27">
        <v>496000</v>
      </c>
    </row>
    <row r="21" spans="2:11" x14ac:dyDescent="0.2">
      <c r="B21" s="26" t="s">
        <v>35</v>
      </c>
      <c r="C21" s="9">
        <v>0</v>
      </c>
      <c r="D21" s="9">
        <v>0</v>
      </c>
      <c r="E21" s="9">
        <v>0</v>
      </c>
      <c r="F21" s="9"/>
      <c r="G21" s="9"/>
      <c r="H21" s="9">
        <v>0</v>
      </c>
      <c r="I21" s="27">
        <v>582000</v>
      </c>
    </row>
    <row r="22" spans="2:11" x14ac:dyDescent="0.2">
      <c r="B22" s="26" t="s">
        <v>36</v>
      </c>
      <c r="C22" s="9">
        <v>0</v>
      </c>
      <c r="D22" s="9">
        <v>0</v>
      </c>
      <c r="E22" s="9">
        <v>0</v>
      </c>
      <c r="F22" s="9"/>
      <c r="G22" s="9"/>
      <c r="H22" s="9">
        <v>0</v>
      </c>
      <c r="I22" s="27">
        <v>996000</v>
      </c>
    </row>
    <row r="23" spans="2:11" x14ac:dyDescent="0.2">
      <c r="B23" s="26" t="s">
        <v>37</v>
      </c>
      <c r="C23" s="9">
        <v>0</v>
      </c>
      <c r="D23" s="9">
        <v>0</v>
      </c>
      <c r="E23" s="9">
        <v>0</v>
      </c>
      <c r="F23" s="9"/>
      <c r="G23" s="9"/>
      <c r="H23" s="9">
        <v>0</v>
      </c>
      <c r="I23" s="27">
        <v>855000</v>
      </c>
    </row>
    <row r="24" spans="2:11" x14ac:dyDescent="0.2">
      <c r="B24" s="26" t="s">
        <v>38</v>
      </c>
      <c r="C24" s="9">
        <v>0</v>
      </c>
      <c r="D24" s="9">
        <v>0</v>
      </c>
      <c r="E24" s="9">
        <v>0</v>
      </c>
      <c r="F24" s="9"/>
      <c r="G24" s="9"/>
      <c r="H24" s="9">
        <v>760000</v>
      </c>
      <c r="I24" s="27">
        <v>0</v>
      </c>
    </row>
    <row r="25" spans="2:11" x14ac:dyDescent="0.2">
      <c r="B25" s="26" t="s">
        <v>39</v>
      </c>
      <c r="C25" s="9">
        <v>0</v>
      </c>
      <c r="D25" s="9">
        <v>0</v>
      </c>
      <c r="E25" s="9">
        <v>0</v>
      </c>
      <c r="F25" s="9"/>
      <c r="G25" s="9"/>
      <c r="H25" s="9">
        <v>0</v>
      </c>
      <c r="I25" s="27">
        <v>306810</v>
      </c>
    </row>
    <row r="26" spans="2:11" x14ac:dyDescent="0.2">
      <c r="B26" s="26" t="s">
        <v>40</v>
      </c>
      <c r="C26" s="9">
        <v>0</v>
      </c>
      <c r="D26" s="9">
        <v>0</v>
      </c>
      <c r="E26" s="9">
        <v>0</v>
      </c>
      <c r="F26" s="9"/>
      <c r="G26" s="9"/>
      <c r="H26" s="9">
        <v>0</v>
      </c>
      <c r="I26" s="27">
        <v>1550000</v>
      </c>
    </row>
    <row r="27" spans="2:11" x14ac:dyDescent="0.2">
      <c r="B27" s="26" t="s">
        <v>41</v>
      </c>
      <c r="C27" s="9">
        <v>0</v>
      </c>
      <c r="D27" s="9">
        <v>0</v>
      </c>
      <c r="E27" s="9">
        <v>0</v>
      </c>
      <c r="F27" s="9"/>
      <c r="G27" s="9"/>
      <c r="H27" s="9">
        <v>0</v>
      </c>
      <c r="I27" s="27">
        <v>1016000</v>
      </c>
    </row>
    <row r="28" spans="2:11" x14ac:dyDescent="0.2">
      <c r="B28" s="26" t="s">
        <v>42</v>
      </c>
      <c r="C28" s="9">
        <v>0</v>
      </c>
      <c r="D28" s="9">
        <v>0</v>
      </c>
      <c r="E28" s="9">
        <v>0</v>
      </c>
      <c r="F28" s="9"/>
      <c r="G28" s="9"/>
      <c r="H28" s="9">
        <v>853545</v>
      </c>
      <c r="I28" s="27">
        <v>0</v>
      </c>
    </row>
    <row r="29" spans="2:11" x14ac:dyDescent="0.2">
      <c r="B29" s="26" t="s">
        <v>43</v>
      </c>
      <c r="C29" s="9">
        <v>0</v>
      </c>
      <c r="D29" s="9">
        <v>0</v>
      </c>
      <c r="E29" s="9">
        <v>0</v>
      </c>
      <c r="F29" s="9"/>
      <c r="G29" s="9"/>
      <c r="H29" s="9">
        <v>0</v>
      </c>
      <c r="I29" s="27">
        <v>160000</v>
      </c>
    </row>
    <row r="30" spans="2:11" ht="25.5" x14ac:dyDescent="0.2">
      <c r="B30" s="26" t="s">
        <v>46</v>
      </c>
      <c r="C30" s="9">
        <v>0</v>
      </c>
      <c r="D30" s="9">
        <v>0</v>
      </c>
      <c r="E30" s="9">
        <v>0</v>
      </c>
      <c r="F30" s="9">
        <v>63926.567999999999</v>
      </c>
      <c r="G30" s="9">
        <v>629209.02300000004</v>
      </c>
      <c r="H30" s="9">
        <v>555127.53835862712</v>
      </c>
      <c r="I30" s="27">
        <v>110408</v>
      </c>
    </row>
    <row r="31" spans="2:11" x14ac:dyDescent="0.2">
      <c r="B31" s="26" t="s">
        <v>24</v>
      </c>
      <c r="C31" s="9">
        <v>0</v>
      </c>
      <c r="D31" s="9">
        <v>0</v>
      </c>
      <c r="E31" s="9">
        <v>0</v>
      </c>
      <c r="F31" s="9"/>
      <c r="G31" s="9"/>
      <c r="H31" s="9">
        <v>0</v>
      </c>
      <c r="I31" s="27">
        <v>400000</v>
      </c>
    </row>
    <row r="32" spans="2:11" x14ac:dyDescent="0.2">
      <c r="B32" s="26" t="s">
        <v>25</v>
      </c>
      <c r="C32" s="9">
        <v>0</v>
      </c>
      <c r="D32" s="9">
        <v>0</v>
      </c>
      <c r="E32" s="9">
        <v>0</v>
      </c>
      <c r="F32" s="9"/>
      <c r="G32" s="9"/>
      <c r="H32" s="9">
        <v>100000</v>
      </c>
      <c r="I32" s="27">
        <v>0</v>
      </c>
    </row>
    <row r="33" spans="2:9" x14ac:dyDescent="0.2">
      <c r="B33" s="26" t="s">
        <v>26</v>
      </c>
      <c r="C33" s="9">
        <v>0</v>
      </c>
      <c r="D33" s="9">
        <v>0</v>
      </c>
      <c r="E33" s="9">
        <v>0</v>
      </c>
      <c r="F33" s="9"/>
      <c r="G33" s="9"/>
      <c r="H33" s="9">
        <v>300000</v>
      </c>
      <c r="I33" s="27">
        <v>0</v>
      </c>
    </row>
    <row r="34" spans="2:9" x14ac:dyDescent="0.2">
      <c r="B34" s="26" t="s">
        <v>27</v>
      </c>
      <c r="C34" s="9">
        <v>0</v>
      </c>
      <c r="D34" s="9">
        <v>0</v>
      </c>
      <c r="E34" s="9">
        <v>0</v>
      </c>
      <c r="F34" s="9"/>
      <c r="G34" s="9"/>
      <c r="H34" s="9">
        <v>0</v>
      </c>
      <c r="I34" s="27">
        <v>500000</v>
      </c>
    </row>
    <row r="35" spans="2:9" x14ac:dyDescent="0.2">
      <c r="B35" s="26" t="s">
        <v>28</v>
      </c>
      <c r="C35" s="9">
        <v>0</v>
      </c>
      <c r="D35" s="9">
        <v>0</v>
      </c>
      <c r="E35" s="9">
        <v>0</v>
      </c>
      <c r="F35" s="9"/>
      <c r="G35" s="9"/>
      <c r="H35" s="9">
        <v>290000</v>
      </c>
      <c r="I35" s="27">
        <v>0</v>
      </c>
    </row>
    <row r="36" spans="2:9" x14ac:dyDescent="0.2">
      <c r="B36" s="26" t="s">
        <v>29</v>
      </c>
      <c r="C36" s="9">
        <v>0</v>
      </c>
      <c r="D36" s="9">
        <v>0</v>
      </c>
      <c r="E36" s="9">
        <v>0</v>
      </c>
      <c r="F36" s="9"/>
      <c r="G36" s="9"/>
      <c r="H36" s="9">
        <v>0</v>
      </c>
      <c r="I36" s="27">
        <v>200000</v>
      </c>
    </row>
    <row r="37" spans="2:9" x14ac:dyDescent="0.2">
      <c r="B37" s="26" t="s">
        <v>30</v>
      </c>
      <c r="C37" s="9">
        <v>0</v>
      </c>
      <c r="D37" s="9">
        <v>0</v>
      </c>
      <c r="E37" s="9">
        <v>0</v>
      </c>
      <c r="F37" s="9"/>
      <c r="G37" s="9"/>
      <c r="H37" s="9">
        <v>0</v>
      </c>
      <c r="I37" s="27">
        <v>150000</v>
      </c>
    </row>
    <row r="38" spans="2:9" x14ac:dyDescent="0.2">
      <c r="B38" s="26" t="s">
        <v>31</v>
      </c>
      <c r="C38" s="9">
        <v>0</v>
      </c>
      <c r="D38" s="9">
        <v>0</v>
      </c>
      <c r="E38" s="9">
        <v>0</v>
      </c>
      <c r="F38" s="9"/>
      <c r="G38" s="9"/>
      <c r="H38" s="9">
        <v>100000</v>
      </c>
      <c r="I38" s="27">
        <v>0</v>
      </c>
    </row>
    <row r="39" spans="2:9" x14ac:dyDescent="0.2">
      <c r="B39" s="26" t="s">
        <v>32</v>
      </c>
      <c r="C39" s="9">
        <v>0</v>
      </c>
      <c r="D39" s="9">
        <v>0</v>
      </c>
      <c r="E39" s="9">
        <v>0</v>
      </c>
      <c r="F39" s="9"/>
      <c r="G39" s="9"/>
      <c r="H39" s="9">
        <v>120000</v>
      </c>
      <c r="I39" s="27">
        <v>0</v>
      </c>
    </row>
    <row r="40" spans="2:9" x14ac:dyDescent="0.2">
      <c r="B40" s="28" t="s">
        <v>14</v>
      </c>
      <c r="C40" s="3">
        <v>0</v>
      </c>
      <c r="D40" s="3">
        <v>8620.2009999999991</v>
      </c>
      <c r="E40" s="3">
        <v>329888.43900000001</v>
      </c>
      <c r="F40" s="3">
        <v>291361.87578</v>
      </c>
      <c r="G40" s="3">
        <v>1678357.8701800001</v>
      </c>
      <c r="H40" s="3">
        <v>280000</v>
      </c>
      <c r="I40" s="29">
        <v>99661.88982000004</v>
      </c>
    </row>
    <row r="41" spans="2:9" x14ac:dyDescent="0.2">
      <c r="B41" s="30" t="s">
        <v>2</v>
      </c>
      <c r="C41" s="10"/>
      <c r="D41" s="10"/>
      <c r="E41" s="10"/>
      <c r="F41" s="10"/>
      <c r="G41" s="11">
        <v>7029071</v>
      </c>
      <c r="H41" s="10"/>
      <c r="I41" s="31"/>
    </row>
    <row r="42" spans="2:9" x14ac:dyDescent="0.2">
      <c r="B42" s="30" t="s">
        <v>3</v>
      </c>
      <c r="C42" s="10"/>
      <c r="D42" s="10"/>
      <c r="E42" s="10"/>
      <c r="F42" s="10"/>
      <c r="G42" s="11">
        <v>5245543</v>
      </c>
      <c r="H42" s="10"/>
      <c r="I42" s="31"/>
    </row>
    <row r="43" spans="2:9" x14ac:dyDescent="0.2">
      <c r="B43" s="30" t="s">
        <v>4</v>
      </c>
      <c r="C43" s="10"/>
      <c r="D43" s="10"/>
      <c r="E43" s="10"/>
      <c r="F43" s="10"/>
      <c r="G43" s="11">
        <v>5506223</v>
      </c>
      <c r="H43" s="10"/>
      <c r="I43" s="31"/>
    </row>
    <row r="44" spans="2:9" x14ac:dyDescent="0.2">
      <c r="B44" s="30" t="s">
        <v>5</v>
      </c>
      <c r="C44" s="10"/>
      <c r="D44" s="10"/>
      <c r="E44" s="10"/>
      <c r="F44" s="10"/>
      <c r="G44" s="11">
        <v>1717411</v>
      </c>
      <c r="H44" s="10"/>
      <c r="I44" s="31"/>
    </row>
    <row r="45" spans="2:9" x14ac:dyDescent="0.2">
      <c r="B45" s="30" t="s">
        <v>6</v>
      </c>
      <c r="C45" s="10"/>
      <c r="D45" s="10"/>
      <c r="E45" s="10"/>
      <c r="F45" s="10"/>
      <c r="G45" s="11">
        <v>94211</v>
      </c>
      <c r="H45" s="10"/>
      <c r="I45" s="31"/>
    </row>
    <row r="46" spans="2:9" x14ac:dyDescent="0.2">
      <c r="B46" s="30" t="s">
        <v>47</v>
      </c>
      <c r="C46" s="10"/>
      <c r="D46" s="10"/>
      <c r="E46" s="10"/>
      <c r="F46" s="10"/>
      <c r="G46" s="11">
        <v>240000</v>
      </c>
      <c r="H46" s="10"/>
      <c r="I46" s="31"/>
    </row>
    <row r="47" spans="2:9" x14ac:dyDescent="0.2">
      <c r="B47" s="30" t="s">
        <v>48</v>
      </c>
      <c r="C47" s="10"/>
      <c r="D47" s="10"/>
      <c r="E47" s="10"/>
      <c r="F47" s="10"/>
      <c r="G47" s="11">
        <v>60000</v>
      </c>
      <c r="H47" s="10"/>
      <c r="I47" s="31"/>
    </row>
    <row r="48" spans="2:9" x14ac:dyDescent="0.2">
      <c r="B48" s="30" t="s">
        <v>49</v>
      </c>
      <c r="C48" s="10"/>
      <c r="D48" s="10"/>
      <c r="E48" s="10"/>
      <c r="F48" s="10"/>
      <c r="G48" s="11">
        <v>1920000</v>
      </c>
      <c r="H48" s="10"/>
      <c r="I48" s="31"/>
    </row>
    <row r="49" spans="1:12" x14ac:dyDescent="0.2">
      <c r="B49" s="30" t="s">
        <v>50</v>
      </c>
      <c r="C49" s="10"/>
      <c r="D49" s="10"/>
      <c r="E49" s="10"/>
      <c r="F49" s="10"/>
      <c r="G49" s="11">
        <v>14000</v>
      </c>
      <c r="H49" s="10"/>
      <c r="I49" s="31"/>
    </row>
    <row r="50" spans="1:12" x14ac:dyDescent="0.2">
      <c r="B50" s="30" t="s">
        <v>51</v>
      </c>
      <c r="C50" s="10"/>
      <c r="D50" s="10"/>
      <c r="E50" s="10"/>
      <c r="F50" s="10"/>
      <c r="G50" s="11">
        <v>660000</v>
      </c>
      <c r="H50" s="10"/>
      <c r="I50" s="31"/>
    </row>
    <row r="51" spans="1:12" x14ac:dyDescent="0.2">
      <c r="B51" s="30" t="s">
        <v>52</v>
      </c>
      <c r="C51" s="10"/>
      <c r="D51" s="10"/>
      <c r="E51" s="10"/>
      <c r="F51" s="10"/>
      <c r="G51" s="11">
        <v>28000</v>
      </c>
      <c r="H51" s="10"/>
      <c r="I51" s="31"/>
    </row>
    <row r="52" spans="1:12" x14ac:dyDescent="0.2">
      <c r="B52" s="30" t="s">
        <v>53</v>
      </c>
      <c r="C52" s="10"/>
      <c r="D52" s="10"/>
      <c r="E52" s="10"/>
      <c r="F52" s="10"/>
      <c r="G52" s="11">
        <v>725000</v>
      </c>
      <c r="H52" s="10"/>
      <c r="I52" s="31"/>
    </row>
    <row r="53" spans="1:12" x14ac:dyDescent="0.2">
      <c r="B53" s="30" t="s">
        <v>7</v>
      </c>
      <c r="C53" s="10"/>
      <c r="D53" s="10"/>
      <c r="E53" s="10"/>
      <c r="F53" s="10"/>
      <c r="G53" s="12">
        <v>43318</v>
      </c>
      <c r="H53" s="10"/>
      <c r="I53" s="31"/>
    </row>
    <row r="54" spans="1:12" x14ac:dyDescent="0.2">
      <c r="B54" s="30" t="s">
        <v>8</v>
      </c>
      <c r="C54" s="10"/>
      <c r="D54" s="10"/>
      <c r="E54" s="10"/>
      <c r="F54" s="10"/>
      <c r="G54" s="12">
        <v>164557</v>
      </c>
      <c r="H54" s="10"/>
      <c r="I54" s="31"/>
    </row>
    <row r="55" spans="1:12" x14ac:dyDescent="0.2">
      <c r="B55" s="30" t="s">
        <v>9</v>
      </c>
      <c r="C55" s="10"/>
      <c r="D55" s="10"/>
      <c r="E55" s="10"/>
      <c r="F55" s="10"/>
      <c r="G55" s="12">
        <v>7273</v>
      </c>
      <c r="H55" s="10"/>
      <c r="I55" s="31"/>
    </row>
    <row r="56" spans="1:12" x14ac:dyDescent="0.2">
      <c r="B56" s="30" t="s">
        <v>55</v>
      </c>
      <c r="C56" s="10"/>
      <c r="D56" s="10"/>
      <c r="E56" s="10"/>
      <c r="F56" s="10"/>
      <c r="G56" s="12">
        <v>169626</v>
      </c>
      <c r="H56" s="10"/>
      <c r="I56" s="31"/>
    </row>
    <row r="57" spans="1:12" x14ac:dyDescent="0.2">
      <c r="B57" s="30" t="s">
        <v>10</v>
      </c>
      <c r="C57" s="10"/>
      <c r="D57" s="10"/>
      <c r="E57" s="10"/>
      <c r="F57" s="10"/>
      <c r="G57" s="12">
        <v>88167</v>
      </c>
      <c r="H57" s="10"/>
      <c r="I57" s="31"/>
    </row>
    <row r="58" spans="1:12" x14ac:dyDescent="0.2">
      <c r="B58" s="30" t="s">
        <v>11</v>
      </c>
      <c r="C58" s="10"/>
      <c r="D58" s="10"/>
      <c r="E58" s="10"/>
      <c r="F58" s="10"/>
      <c r="G58" s="10">
        <v>38914</v>
      </c>
      <c r="H58" s="10"/>
      <c r="I58" s="31"/>
    </row>
    <row r="59" spans="1:12" ht="13.5" thickBot="1" x14ac:dyDescent="0.25">
      <c r="B59" s="32" t="s">
        <v>12</v>
      </c>
      <c r="C59" s="33"/>
      <c r="D59" s="33"/>
      <c r="E59" s="33"/>
      <c r="F59" s="33"/>
      <c r="G59" s="33">
        <v>98026</v>
      </c>
      <c r="H59" s="33"/>
      <c r="I59" s="34"/>
    </row>
    <row r="61" spans="1:12" ht="15" x14ac:dyDescent="0.25">
      <c r="A61" s="13"/>
      <c r="B61" s="7" t="s">
        <v>54</v>
      </c>
      <c r="C61" s="8"/>
      <c r="D61" s="8"/>
      <c r="E61" s="8"/>
    </row>
    <row r="62" spans="1:12" ht="15" x14ac:dyDescent="0.25">
      <c r="B62" s="6"/>
      <c r="C62" s="8"/>
      <c r="D62" s="8"/>
      <c r="E62" s="8"/>
    </row>
    <row r="63" spans="1:12" ht="15" x14ac:dyDescent="0.25">
      <c r="B63" s="7"/>
      <c r="C63" s="8"/>
      <c r="D63" s="8"/>
      <c r="E63" s="8"/>
      <c r="F63" s="8"/>
      <c r="G63" s="8"/>
      <c r="H63" s="8"/>
      <c r="I63" s="8"/>
    </row>
    <row r="64" spans="1:12" ht="15" x14ac:dyDescent="0.25">
      <c r="B64" s="7"/>
      <c r="C64" s="8"/>
      <c r="D64" s="8"/>
      <c r="E64" s="8"/>
      <c r="J64" s="14"/>
      <c r="K64" s="14"/>
      <c r="L64" s="14"/>
    </row>
    <row r="65" spans="2:5" ht="15" x14ac:dyDescent="0.25">
      <c r="B65" s="7"/>
      <c r="C65" s="8"/>
      <c r="D65" s="8"/>
      <c r="E65" s="8"/>
    </row>
    <row r="66" spans="2:5" ht="15" x14ac:dyDescent="0.25">
      <c r="B66" s="7"/>
      <c r="C66" s="8"/>
      <c r="D66" s="8"/>
      <c r="E66" s="8"/>
    </row>
    <row r="67" spans="2:5" ht="15" x14ac:dyDescent="0.25">
      <c r="B67" s="7"/>
      <c r="C67" s="8"/>
      <c r="D67" s="8"/>
      <c r="E67" s="8"/>
    </row>
    <row r="68" spans="2:5" ht="15" x14ac:dyDescent="0.25">
      <c r="B68" s="7"/>
      <c r="C68" s="8"/>
      <c r="D68" s="8"/>
      <c r="E68" s="8"/>
    </row>
    <row r="69" spans="2:5" ht="15" x14ac:dyDescent="0.25">
      <c r="B69" s="7"/>
      <c r="C69" s="8"/>
      <c r="D69" s="8"/>
      <c r="E69" s="8"/>
    </row>
    <row r="70" spans="2:5" ht="15" x14ac:dyDescent="0.25">
      <c r="B70" s="7"/>
      <c r="C70" s="8"/>
      <c r="D70" s="8"/>
      <c r="E70" s="8"/>
    </row>
    <row r="71" spans="2:5" ht="15" x14ac:dyDescent="0.25">
      <c r="B71" s="6"/>
      <c r="C71" s="8"/>
      <c r="D71" s="8"/>
      <c r="E71" s="8"/>
    </row>
    <row r="72" spans="2:5" ht="15" x14ac:dyDescent="0.25">
      <c r="B72" s="7"/>
      <c r="C72" s="8"/>
      <c r="D72" s="8"/>
      <c r="E72" s="8"/>
    </row>
    <row r="73" spans="2:5" ht="15" x14ac:dyDescent="0.25">
      <c r="B73" s="7"/>
      <c r="C73" s="8"/>
      <c r="D73" s="8"/>
      <c r="E73" s="8"/>
    </row>
    <row r="74" spans="2:5" ht="15" x14ac:dyDescent="0.25">
      <c r="B74" s="7"/>
      <c r="C74" s="8"/>
      <c r="D74" s="8"/>
      <c r="E74" s="8"/>
    </row>
    <row r="75" spans="2:5" ht="15" x14ac:dyDescent="0.25">
      <c r="B75" s="7"/>
      <c r="C75" s="8"/>
      <c r="D75" s="8"/>
      <c r="E75" s="8"/>
    </row>
    <row r="76" spans="2:5" ht="15" x14ac:dyDescent="0.25">
      <c r="B76" s="7"/>
      <c r="C76" s="8"/>
      <c r="D76" s="8"/>
      <c r="E76" s="8"/>
    </row>
    <row r="77" spans="2:5" ht="15" x14ac:dyDescent="0.25">
      <c r="B77" s="7"/>
      <c r="C77" s="8"/>
      <c r="D77" s="8"/>
      <c r="E77" s="8"/>
    </row>
    <row r="78" spans="2:5" ht="15" x14ac:dyDescent="0.25">
      <c r="B78" s="7"/>
      <c r="C78" s="8"/>
      <c r="D78" s="8"/>
      <c r="E78" s="8"/>
    </row>
    <row r="79" spans="2:5" ht="15" x14ac:dyDescent="0.25">
      <c r="B79" s="7"/>
      <c r="C79" s="8"/>
      <c r="D79" s="8"/>
      <c r="E79" s="8"/>
    </row>
    <row r="80" spans="2:5" ht="15" x14ac:dyDescent="0.25">
      <c r="B80" s="7"/>
      <c r="C80" s="8"/>
      <c r="D80" s="8"/>
      <c r="E80" s="8"/>
    </row>
    <row r="81" spans="2:5" ht="15" x14ac:dyDescent="0.25">
      <c r="B81" s="7"/>
      <c r="C81" s="8"/>
      <c r="D81" s="8"/>
      <c r="E81" s="8"/>
    </row>
    <row r="82" spans="2:5" ht="15" x14ac:dyDescent="0.25">
      <c r="B82" s="7"/>
      <c r="C82" s="8"/>
      <c r="D82" s="8"/>
      <c r="E82" s="8"/>
    </row>
    <row r="83" spans="2:5" ht="15" x14ac:dyDescent="0.25">
      <c r="B83" s="6"/>
      <c r="C83" s="8"/>
      <c r="D83" s="8"/>
      <c r="E83" s="8"/>
    </row>
  </sheetData>
  <mergeCells count="4">
    <mergeCell ref="D5:G5"/>
    <mergeCell ref="K5:L5"/>
    <mergeCell ref="M5:N5"/>
    <mergeCell ref="O5:P5"/>
  </mergeCells>
  <pageMargins left="0.7" right="0.7" top="0.75" bottom="0.75" header="0.3" footer="0.3"/>
  <pageSetup paperSize="9" scale="54" orientation="portrait" r:id="rId1"/>
  <headerFooter>
    <oddHeader>&amp;CELI-HU biztosítási összegei</oddHeader>
  </headerFooter>
  <colBreaks count="1" manualBreakCount="1">
    <brk id="10" max="6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biztosítási érték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2018-05-04T08:38:32Z</dcterms:created>
  <dcterms:modified xsi:type="dcterms:W3CDTF">2018-05-04T08:38:39Z</dcterms:modified>
</cp:coreProperties>
</file>